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0" yWindow="0" windowWidth="18690" windowHeight="10185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1" i="8"/>
  <c r="D21" i="8"/>
  <c r="E21" i="8"/>
  <c r="F21" i="8"/>
  <c r="F31" i="8" s="1"/>
  <c r="G21" i="8"/>
  <c r="B21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50" i="7"/>
  <c r="G51" i="7"/>
  <c r="G53" i="7"/>
  <c r="G55" i="7"/>
  <c r="G56" i="7"/>
  <c r="G57" i="7"/>
  <c r="G40" i="7"/>
  <c r="G41" i="7"/>
  <c r="G42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E47" i="2" s="1"/>
  <c r="E59" i="2" s="1"/>
  <c r="C60" i="2"/>
  <c r="B60" i="2"/>
  <c r="C41" i="2"/>
  <c r="B41" i="2"/>
  <c r="C38" i="2"/>
  <c r="E31" i="8" l="1"/>
  <c r="E84" i="7"/>
  <c r="C9" i="7"/>
  <c r="E79" i="2"/>
  <c r="E81" i="2"/>
  <c r="F59" i="2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31" i="8"/>
  <c r="D31" i="8"/>
  <c r="C31" i="8"/>
  <c r="G31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C159" i="7" l="1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<sst xmlns="http://schemas.openxmlformats.org/spreadsheetml/2006/main" count="823" uniqueCount="576">
  <si>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</si>
  <si>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</si>
  <si>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</si>
  <si>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</si>
  <si>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</si>
  <si>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</si>
  <si>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</si>
  <si>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</si>
  <si>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</si>
  <si>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</si>
  <si>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</si>
  <si>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</si>
  <si>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</si>
  <si>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</si>
  <si>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</si>
  <si>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</si>
  <si>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</si>
  <si>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</si>
  <si>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</si>
  <si>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</si>
  <si>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</si>
  <si>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</si>
  <si>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</si>
  <si>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</si>
  <si>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</si>
  <si>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</si>
  <si>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</si>
  <si>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</si>
  <si>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</si>
  <si>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</si>
  <si>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</si>
  <si>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</si>
  <si>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</si>
  <si>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</si>
  <si>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</si>
  <si>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</si>
  <si>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</si>
  <si>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</si>
  <si>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</si>
  <si>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</si>
  <si>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</si>
  <si>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</si>
  <si>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</si>
  <si>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</si>
  <si>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</si>
  <si>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</si>
  <si>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</si>
  <si>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</si>
  <si>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</si>
  <si>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</si>
  <si>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</si>
  <si>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</si>
  <si>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</si>
  <si>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</si>
  <si>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</si>
  <si>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</si>
  <si>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</si>
  <si>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</si>
  <si>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</si>
  <si>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</si>
  <si>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</si>
  <si>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</si>
  <si>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</si>
  <si>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</si>
  <si>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</si>
  <si>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</si>
  <si>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</si>
  <si>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</si>
  <si>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</si>
  <si>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</si>
  <si>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</si>
  <si>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</si>
  <si>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</si>
  <si>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</si>
  <si>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</si>
  <si>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</si>
  <si>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</si>
  <si>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</si>
  <si>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</si>
  <si>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</si>
  <si>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</si>
  <si>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</si>
  <si>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</si>
  <si>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</si>
  <si>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</si>
  <si>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</si>
  <si>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</si>
  <si>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</si>
  <si>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</si>
  <si>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</si>
  <si>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</si>
  <si>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</si>
  <si>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</si>
  <si>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</si>
  <si>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</si>
  <si>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</si>
  <si>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</si>
  <si>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</si>
  <si>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</si>
  <si>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</si>
  <si>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</si>
  <si>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</si>
  <si>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</si>
  <si>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</si>
  <si>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</si>
  <si>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</si>
  <si>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</si>
  <si>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</si>
  <si>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</si>
  <si>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</si>
  <si>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</si>
  <si>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</si>
  <si>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</si>
  <si>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</si>
  <si>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</si>
  <si>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</si>
  <si>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</si>
  <si>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</si>
  <si>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</si>
  <si>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</si>
  <si>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</si>
  <si>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</si>
  <si>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</si>
  <si>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</si>
  <si>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</si>
  <si>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</si>
  <si>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</si>
  <si>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</si>
  <si>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</si>
  <si>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</si>
  <si>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</si>
  <si>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</si>
  <si>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</si>
  <si>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</si>
  <si>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</si>
  <si>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</si>
  <si>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</si>
  <si>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</si>
  <si>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</si>
  <si>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</si>
  <si>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</si>
  <si>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</si>
  <si>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</si>
  <si>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</si>
  <si>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</si>
  <si>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</si>
  <si>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</si>
  <si>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</si>
  <si>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</si>
  <si>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</si>
  <si>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</si>
  <si>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</si>
  <si>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</si>
  <si>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</si>
  <si>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</si>
  <si>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</si>
  <si>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</si>
  <si>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</si>
  <si>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</si>
  <si>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</si>
  <si>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</si>
  <si>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</si>
  <si>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</si>
  <si>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</si>
  <si>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</si>
  <si>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</si>
  <si>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</si>
  <si>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</si>
  <si>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</si>
  <si>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</si>
  <si>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</si>
  <si>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</si>
  <si>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</si>
  <si>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</si>
  <si>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</si>
  <si>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</si>
  <si>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</si>
  <si>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</si>
  <si>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</si>
  <si>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</si>
  <si>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</si>
  <si>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</si>
  <si>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</si>
  <si>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</si>
  <si>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</si>
  <si>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</si>
  <si>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</si>
  <si>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</si>
  <si>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</si>
  <si>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</si>
  <si>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</si>
  <si>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</si>
  <si>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</si>
  <si>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</si>
  <si>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</si>
  <si>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</si>
  <si>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</si>
  <si>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</si>
  <si>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</si>
  <si>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</si>
  <si>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</si>
  <si>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</si>
  <si>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</si>
  <si>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</si>
  <si>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</si>
  <si>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</si>
  <si>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</si>
  <si>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</si>
  <si>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</si>
  <si>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</si>
  <si>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</si>
  <si>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</si>
  <si>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</si>
  <si>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</si>
  <si>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</si>
  <si>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</si>
  <si>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</si>
  <si>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</si>
  <si>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</si>
  <si>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</si>
  <si>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</si>
  <si>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</si>
  <si>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</si>
  <si>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</si>
  <si>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</si>
  <si>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</si>
  <si>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</si>
  <si>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</si>
  <si>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</si>
  <si>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</si>
  <si>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</si>
  <si>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</si>
  <si>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</si>
  <si>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</si>
  <si>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</si>
  <si>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</si>
  <si>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</si>
  <si>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</si>
  <si>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</si>
  <si>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</si>
  <si>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</si>
  <si>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</si>
  <si>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</si>
  <si>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</si>
  <si>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</si>
  <si>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</si>
  <si>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</si>
  <si>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</si>
  <si>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</si>
  <si>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</si>
  <si>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</si>
  <si>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</si>
  <si>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</si>
  <si>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</si>
  <si>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</si>
  <si>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</si>
  <si>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</si>
  <si>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</si>
  <si>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</si>
  <si>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</si>
  <si>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</si>
  <si>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</si>
  <si>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</si>
  <si>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</si>
  <si>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</si>
  <si>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</si>
  <si>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</si>
  <si>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</si>
  <si>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</si>
  <si>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</si>
  <si>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</si>
  <si>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</si>
  <si>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</si>
  <si>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</si>
  <si>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</si>
  <si>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</si>
  <si>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</si>
  <si>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</si>
  <si>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</si>
  <si>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</si>
  <si>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</si>
  <si>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</si>
  <si>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</si>
  <si>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</si>
  <si>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</si>
  <si>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</si>
  <si>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</si>
  <si>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</si>
  <si>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</si>
  <si>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</si>
  <si>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</si>
  <si>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</si>
  <si>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</si>
  <si>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</si>
  <si>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</si>
  <si>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</si>
  <si>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</si>
  <si>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</si>
  <si>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</si>
  <si>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</si>
  <si>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</si>
  <si>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</si>
  <si>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</si>
  <si>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</si>
  <si>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</si>
  <si>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</si>
  <si>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</si>
  <si>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</si>
  <si>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</si>
  <si>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</si>
  <si>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</si>
  <si>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</si>
  <si>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</si>
  <si>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</si>
  <si>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</si>
  <si>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</si>
  <si>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</si>
  <si>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</si>
  <si>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</si>
  <si>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</si>
  <si>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</si>
  <si>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</si>
  <si>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</si>
  <si>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</si>
  <si>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</si>
  <si>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</si>
  <si>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</si>
  <si>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</si>
  <si>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</si>
  <si>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</si>
  <si>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</si>
  <si>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</si>
  <si>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</si>
  <si>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</si>
  <si>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</si>
  <si>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</si>
  <si>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</si>
  <si>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</si>
  <si>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</si>
  <si>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</si>
  <si>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</si>
  <si>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</si>
  <si>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</si>
  <si>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</si>
  <si>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</si>
  <si>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</si>
  <si>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</si>
  <si>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</si>
  <si>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</si>
  <si>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</si>
  <si>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</si>
  <si>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</si>
  <si>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</si>
  <si>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</si>
  <si>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</si>
  <si>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</si>
  <si>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</si>
  <si>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</si>
  <si>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</si>
  <si>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</si>
  <si>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</si>
  <si>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</si>
  <si>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</si>
  <si>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</si>
  <si>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</si>
  <si>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</si>
  <si>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</si>
  <si>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</si>
  <si>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</si>
  <si>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</si>
  <si>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</si>
  <si>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</si>
  <si>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</si>
  <si>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</si>
  <si>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</si>
  <si>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</si>
  <si>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</si>
  <si>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</si>
  <si>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</si>
  <si>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</si>
  <si>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</si>
  <si>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</si>
  <si>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</si>
  <si>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</si>
  <si>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</si>
  <si>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</si>
  <si>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</si>
  <si>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</si>
  <si>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</si>
  <si>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</si>
  <si>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</si>
  <si>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</si>
  <si>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</si>
  <si>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</si>
  <si>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</si>
  <si>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</si>
  <si>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</si>
  <si>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</si>
  <si>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</si>
  <si>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</si>
  <si>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</si>
  <si>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</si>
  <si>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</si>
  <si>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</si>
  <si>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</si>
  <si>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</si>
  <si>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</si>
  <si>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</si>
  <si>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</si>
  <si>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</si>
  <si>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</si>
  <si>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</si>
  <si>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</si>
  <si>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</si>
  <si>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</si>
  <si>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</si>
  <si>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</si>
  <si>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</si>
  <si>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</si>
  <si>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</si>
  <si>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</si>
  <si>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</si>
  <si>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</si>
  <si>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</si>
  <si>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</si>
  <si>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</si>
  <si>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</si>
  <si>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</si>
  <si>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</si>
  <si>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</si>
  <si>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</si>
  <si>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</si>
  <si>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</si>
  <si>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</si>
  <si>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</si>
  <si>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</si>
  <si>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</si>
  <si>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</si>
  <si>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</si>
  <si>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</si>
  <si>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</si>
  <si>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</si>
  <si>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</si>
  <si>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</si>
  <si>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</si>
  <si>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</si>
  <si>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</si>
  <si>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</si>
  <si>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</si>
  <si>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</si>
  <si>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</si>
  <si>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</si>
  <si>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</si>
  <si>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</si>
  <si>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</si>
  <si>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</si>
  <si>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</si>
  <si>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</si>
  <si>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</si>
  <si>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</si>
  <si>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</si>
  <si>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</si>
  <si>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</si>
  <si>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</si>
  <si>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</si>
  <si>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</si>
  <si>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</si>
  <si>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</si>
  <si>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</si>
  <si>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</si>
  <si>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</si>
  <si>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</si>
  <si>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</si>
  <si>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</si>
  <si>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</si>
  <si>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</si>
  <si>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</si>
  <si>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</si>
  <si>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</si>
  <si>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</si>
  <si>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</si>
  <si>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</si>
  <si>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</si>
  <si>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</si>
  <si>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</si>
  <si>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</si>
  <si>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</si>
  <si>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</si>
  <si>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</si>
  <si>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</si>
  <si>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</si>
  <si>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</si>
  <si>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</si>
  <si>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</si>
  <si>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</si>
  <si>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</si>
  <si>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</si>
  <si>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</si>
  <si>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</si>
  <si>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</si>
  <si>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</si>
  <si>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</si>
  <si>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</si>
  <si>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</si>
  <si>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</si>
  <si>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</si>
  <si>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</si>
  <si>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</si>
  <si>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</si>
  <si>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</si>
  <si>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</si>
  <si>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</si>
  <si>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</si>
  <si>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</si>
  <si>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</si>
  <si>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</si>
  <si>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</si>
  <si>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</si>
  <si>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</si>
  <si>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</si>
  <si>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</si>
  <si>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</si>
  <si>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</si>
  <si>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</si>
  <si>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</si>
  <si>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</si>
  <si>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</si>
  <si>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</si>
  <si>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</si>
  <si>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</si>
  <si>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</si>
  <si>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</si>
  <si>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</si>
  <si>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</si>
  <si>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</si>
  <si>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</si>
  <si>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</si>
  <si>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</si>
  <si>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</si>
  <si>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</si>
  <si>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</si>
  <si>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</si>
  <si>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</si>
  <si>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</si>
  <si>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</si>
  <si>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</si>
  <si>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</si>
  <si>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</si>
  <si>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</si>
  <si>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</si>
  <si>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</si>
  <si>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</si>
  <si>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</si>
  <si>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</si>
  <si>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</si>
  <si>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</si>
  <si>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</si>
  <si>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</si>
  <si>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</si>
  <si>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</si>
  <si>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</si>
  <si>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</si>
  <si>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</si>
  <si>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Junta Municipal de Agua Potable y Alcantarillado de Acámbaro, Gto.</t>
  </si>
  <si>
    <t>al 31 de Diciembre de 2023 y al 30 de Septiembre de 2024 (b)</t>
  </si>
  <si>
    <t>56N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</si>
  <si>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</si>
  <si>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</si>
  <si>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</si>
  <si>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</si>
  <si>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JURIDICO</t>
  </si>
  <si>
    <t>31120M02A020500 GERENCIA DE PROYECTOS Y OBRAS</t>
  </si>
  <si>
    <t>31120M02A020600 JEFATURA TRABAJO SOCIAL</t>
  </si>
  <si>
    <t>31120M02A020700 GERENCIA DE OPERACION Y MANTTO</t>
  </si>
  <si>
    <t>31120M02A020800 JEFATURA PLANTA TRAT AGUAS RESIDUALES</t>
  </si>
  <si>
    <t>31120M02A020900 GERENCIA SOPORTE TEC Y MANTTO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</si>
</sst>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7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0" fontId="19" fillId="0" borderId="0"/>
  </cellStyleXfs>
  <cellXfs count="1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2" fontId="1" fillId="0" borderId="14" xfId="1" applyNumberFormat="1" applyFont="1" applyFill="1" applyBorder="1" applyAlignment="1" applyProtection="1">
      <alignment horizontal="right" vertical="center"/>
      <protection locked="0"/>
    </xf>
    <xf numFmtId="167" fontId="2" fillId="0" borderId="14" xfId="4" applyNumberFormat="1" applyFont="1" applyFill="1" applyBorder="1" applyAlignment="1" applyProtection="1">
      <alignment horizontal="right" vertical="center"/>
      <protection locked="0"/>
    </xf>
    <xf numFmtId="3" fontId="1" fillId="0" borderId="14" xfId="4" applyNumberFormat="1" applyFont="1" applyFill="1" applyBorder="1" applyProtection="1">
      <protection locked="0"/>
    </xf>
    <xf numFmtId="3" fontId="1" fillId="0" borderId="14" xfId="4" applyNumberFormat="1" applyFont="1" applyFill="1" applyBorder="1" applyAlignment="1" applyProtection="1">
      <alignment vertical="center"/>
      <protection locked="0"/>
    </xf>
    <xf numFmtId="3" fontId="0" fillId="0" borderId="14" xfId="4" applyNumberFormat="1" applyFont="1" applyFill="1" applyBorder="1" applyAlignment="1" applyProtection="1">
      <alignment vertical="center"/>
      <protection locked="0"/>
    </xf>
    <xf numFmtId="167" fontId="1" fillId="3" borderId="14" xfId="4" applyNumberFormat="1" applyFont="1" applyFill="1" applyBorder="1" applyAlignment="1" applyProtection="1">
      <alignment vertical="center"/>
      <protection locked="0"/>
    </xf>
    <xf numFmtId="167" fontId="0" fillId="3" borderId="14" xfId="4" applyNumberFormat="1" applyFont="1" applyFill="1" applyBorder="1" applyAlignment="1" applyProtection="1">
      <alignment vertical="center"/>
      <protection locked="0"/>
    </xf>
    <xf numFmtId="0" fontId="20" fillId="0" borderId="7" xfId="5" applyFont="1" applyBorder="1" applyAlignment="1">
      <alignment horizontal="left" vertical="top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7" fontId="1" fillId="0" borderId="14" xfId="4" applyNumberFormat="1" applyFont="1" applyFill="1" applyBorder="1" applyAlignment="1" applyProtection="1">
      <alignment vertical="center"/>
      <protection locked="0"/>
    </xf>
    <xf numFmtId="167" fontId="0" fillId="0" borderId="14" xfId="4" applyNumberFormat="1" applyFont="1" applyFill="1" applyBorder="1" applyAlignment="1" applyProtection="1">
      <alignment vertical="center"/>
      <protection locked="0"/>
    </xf>
    <xf numFmtId="167" fontId="1" fillId="0" borderId="8" xfId="4" applyNumberFormat="1" applyFont="1" applyFill="1" applyBorder="1" applyAlignment="1" applyProtection="1">
      <alignment vertical="center"/>
      <protection locked="0"/>
    </xf>
    <xf numFmtId="167" fontId="0" fillId="0" borderId="8" xfId="4" applyNumberFormat="1" applyFont="1" applyFill="1" applyBorder="1" applyAlignment="1" applyProtection="1">
      <alignment vertical="center"/>
      <protection locked="0"/>
    </xf>
    <xf numFmtId="167" fontId="1" fillId="0" borderId="8" xfId="4" applyNumberFormat="1" applyFont="1" applyFill="1" applyBorder="1" applyAlignment="1" applyProtection="1">
      <alignment horizontal="right" vertical="center"/>
      <protection locked="0"/>
    </xf>
    <xf numFmtId="167" fontId="0" fillId="0" borderId="8" xfId="4" applyNumberFormat="1" applyFont="1" applyFill="1" applyBorder="1" applyAlignment="1" applyProtection="1">
      <alignment horizontal="right" vertical="center"/>
      <protection locked="0"/>
    </xf>
  </cellXfs>
  <cellStyles count="6">
    <cellStyle name="Millares" xfId="1" builtinId="3"/>
    <cellStyle name="Millares 2" xfId="4"/>
    <cellStyle name="Normal" xfId="0" builtinId="0"/>
    <cellStyle name="Normal 2" xfId="3"/>
    <cellStyle name="Normal 2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A11" sqref="A1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40" t="s">
        <v>0</v>
      </c>
      <c r="B1" s="141"/>
      <c r="C1" s="141"/>
      <c r="D1" s="141"/>
      <c r="E1" s="141"/>
      <c r="F1" s="142"/>
    </row>
    <row r="2" spans="1:6" ht="15" customHeight="1" x14ac:dyDescent="0.25">
      <c r="A2" s="110" t="s">
        <v>563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564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557</v>
      </c>
      <c r="C6" s="1" t="s">
        <v>558</v>
      </c>
      <c r="D6" s="42" t="s">
        <v>4</v>
      </c>
      <c r="E6" s="41" t="s">
        <v>557</v>
      </c>
      <c r="F6" s="1" t="s">
        <v>558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25319227.670000002</v>
      </c>
      <c r="C9" s="47">
        <f>SUM(C10:C16)</f>
        <v>28338565.380000003</v>
      </c>
      <c r="D9" s="46" t="s">
        <v>10</v>
      </c>
      <c r="E9" s="47">
        <f>SUM(E10:E18)</f>
        <v>26875717.300000001</v>
      </c>
      <c r="F9" s="47">
        <f>SUM(F10:F18)</f>
        <v>23533986.990000002</v>
      </c>
    </row>
    <row r="10" spans="1:6" x14ac:dyDescent="0.25">
      <c r="A10" s="48" t="s">
        <v>11</v>
      </c>
      <c r="B10" s="171">
        <v>0</v>
      </c>
      <c r="C10" s="171">
        <v>0</v>
      </c>
      <c r="D10" s="48" t="s">
        <v>12</v>
      </c>
      <c r="E10" s="171">
        <v>4451.13</v>
      </c>
      <c r="F10" s="171">
        <v>4451.13</v>
      </c>
    </row>
    <row r="11" spans="1:6" x14ac:dyDescent="0.25">
      <c r="A11" s="48" t="s">
        <v>13</v>
      </c>
      <c r="B11" s="171">
        <v>6358734.5800000001</v>
      </c>
      <c r="C11" s="171">
        <v>9798738.9700000007</v>
      </c>
      <c r="D11" s="48" t="s">
        <v>14</v>
      </c>
      <c r="E11" s="171">
        <v>1810309.26</v>
      </c>
      <c r="F11" s="171">
        <v>1644411.65</v>
      </c>
    </row>
    <row r="12" spans="1:6" x14ac:dyDescent="0.25">
      <c r="A12" s="48" t="s">
        <v>15</v>
      </c>
      <c r="B12" s="171">
        <v>0</v>
      </c>
      <c r="C12" s="171">
        <v>0</v>
      </c>
      <c r="D12" s="48" t="s">
        <v>16</v>
      </c>
      <c r="E12" s="171">
        <v>17500</v>
      </c>
      <c r="F12" s="171">
        <v>17500</v>
      </c>
    </row>
    <row r="13" spans="1:6" x14ac:dyDescent="0.25">
      <c r="A13" s="48" t="s">
        <v>17</v>
      </c>
      <c r="B13" s="171">
        <v>18941525.09</v>
      </c>
      <c r="C13" s="171">
        <v>18539826.41</v>
      </c>
      <c r="D13" s="48" t="s">
        <v>18</v>
      </c>
      <c r="E13" s="172">
        <v>0</v>
      </c>
      <c r="F13" s="172">
        <v>0</v>
      </c>
    </row>
    <row r="14" spans="1:6" x14ac:dyDescent="0.25">
      <c r="A14" s="48" t="s">
        <v>19</v>
      </c>
      <c r="B14" s="171">
        <v>0</v>
      </c>
      <c r="C14" s="171">
        <v>0</v>
      </c>
      <c r="D14" s="48" t="s">
        <v>20</v>
      </c>
      <c r="E14" s="172">
        <v>0</v>
      </c>
      <c r="F14" s="172">
        <v>0</v>
      </c>
    </row>
    <row r="15" spans="1:6" x14ac:dyDescent="0.25">
      <c r="A15" s="48" t="s">
        <v>21</v>
      </c>
      <c r="B15" s="171">
        <v>18968</v>
      </c>
      <c r="C15" s="171">
        <v>0</v>
      </c>
      <c r="D15" s="48" t="s">
        <v>22</v>
      </c>
      <c r="E15" s="172">
        <v>0</v>
      </c>
      <c r="F15" s="172">
        <v>0</v>
      </c>
    </row>
    <row r="16" spans="1:6" x14ac:dyDescent="0.25">
      <c r="A16" s="48" t="s">
        <v>23</v>
      </c>
      <c r="B16" s="171">
        <v>0</v>
      </c>
      <c r="C16" s="171">
        <v>0</v>
      </c>
      <c r="D16" s="48" t="s">
        <v>24</v>
      </c>
      <c r="E16" s="171">
        <v>24225043.41</v>
      </c>
      <c r="F16" s="171">
        <v>21278638.550000001</v>
      </c>
    </row>
    <row r="17" spans="1:6" x14ac:dyDescent="0.25">
      <c r="A17" s="46" t="s">
        <v>25</v>
      </c>
      <c r="B17" s="47">
        <f>SUM(B18:B24)</f>
        <v>37556747.809999995</v>
      </c>
      <c r="C17" s="47">
        <f>SUM(C18:C24)</f>
        <v>33886355.200000003</v>
      </c>
      <c r="D17" s="48" t="s">
        <v>26</v>
      </c>
      <c r="E17" s="172">
        <v>0</v>
      </c>
      <c r="F17" s="172">
        <v>0</v>
      </c>
    </row>
    <row r="18" spans="1:6" x14ac:dyDescent="0.25">
      <c r="A18" s="48" t="s">
        <v>27</v>
      </c>
      <c r="B18" s="171">
        <v>0</v>
      </c>
      <c r="C18" s="171">
        <v>0</v>
      </c>
      <c r="D18" s="48" t="s">
        <v>28</v>
      </c>
      <c r="E18" s="171">
        <v>818413.5</v>
      </c>
      <c r="F18" s="171">
        <v>588985.66</v>
      </c>
    </row>
    <row r="19" spans="1:6" x14ac:dyDescent="0.25">
      <c r="A19" s="48" t="s">
        <v>29</v>
      </c>
      <c r="B19" s="171">
        <v>28103050.469999999</v>
      </c>
      <c r="C19" s="171">
        <v>29353910.02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71">
        <v>595314.02</v>
      </c>
      <c r="C20" s="171">
        <v>495642.66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71">
        <v>6630</v>
      </c>
      <c r="C21" s="171">
        <v>6630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71">
        <v>369631.9</v>
      </c>
      <c r="C22" s="171">
        <v>201021.3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71">
        <v>0</v>
      </c>
      <c r="C23" s="171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71">
        <v>8482121.4199999999</v>
      </c>
      <c r="C24" s="171">
        <v>3829151.22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318412.05</v>
      </c>
      <c r="C25" s="47">
        <f>SUM(C26:C30)</f>
        <v>116481.72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71">
        <v>318412.05</v>
      </c>
      <c r="C26" s="171">
        <v>116481.72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71">
        <v>0</v>
      </c>
      <c r="C27" s="171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71">
        <v>0</v>
      </c>
      <c r="C28" s="171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71">
        <v>0</v>
      </c>
      <c r="C29" s="171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71">
        <v>0</v>
      </c>
      <c r="C30" s="171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171">
        <v>0</v>
      </c>
      <c r="C32" s="171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171">
        <v>0</v>
      </c>
      <c r="C33" s="171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171">
        <v>0</v>
      </c>
      <c r="C34" s="171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171">
        <v>0</v>
      </c>
      <c r="C35" s="171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171">
        <v>0</v>
      </c>
      <c r="C36" s="171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71">
        <v>9155695.1199999992</v>
      </c>
      <c r="C37" s="171">
        <v>5426954.4100000001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71">
        <v>0</v>
      </c>
      <c r="C39" s="171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171">
        <v>0</v>
      </c>
      <c r="C40" s="171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71">
        <v>0</v>
      </c>
      <c r="C42" s="171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171">
        <v>0</v>
      </c>
      <c r="C43" s="171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171">
        <v>0</v>
      </c>
      <c r="C44" s="171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171">
        <v>0</v>
      </c>
      <c r="C45" s="171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72350082.649999991</v>
      </c>
      <c r="C47" s="4">
        <f>C9+C17+C25+C31+C37+C38+C41</f>
        <v>67768356.710000008</v>
      </c>
      <c r="D47" s="2" t="s">
        <v>84</v>
      </c>
      <c r="E47" s="4">
        <f>E9+E19+E23+E26+E27+E31+E38+E42</f>
        <v>26875717.300000001</v>
      </c>
      <c r="F47" s="4">
        <f>F9+F19+F23+F26+F27+F31+F38+F42</f>
        <v>23533986.990000002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71">
        <v>0</v>
      </c>
      <c r="C50" s="171">
        <v>0</v>
      </c>
      <c r="D50" s="46" t="s">
        <v>88</v>
      </c>
      <c r="E50" s="171">
        <v>72654.399999999994</v>
      </c>
      <c r="F50" s="171">
        <v>72654.399999999994</v>
      </c>
    </row>
    <row r="51" spans="1:6" x14ac:dyDescent="0.25">
      <c r="A51" s="46" t="s">
        <v>89</v>
      </c>
      <c r="B51" s="171">
        <v>0</v>
      </c>
      <c r="C51" s="171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171">
        <v>57042244.609999999</v>
      </c>
      <c r="C52" s="171">
        <v>51221122.299999997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71">
        <v>39396730.25</v>
      </c>
      <c r="C53" s="171">
        <v>35524897.590000004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71">
        <v>3516386.89</v>
      </c>
      <c r="C54" s="171">
        <v>3516386.89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71">
        <v>-11567679.92</v>
      </c>
      <c r="C55" s="171">
        <v>-11567679.92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171">
        <v>3744266.72</v>
      </c>
      <c r="C56" s="171">
        <v>3744266.72</v>
      </c>
      <c r="D56" s="45"/>
      <c r="E56" s="49"/>
      <c r="F56" s="49"/>
    </row>
    <row r="57" spans="1:6" x14ac:dyDescent="0.25">
      <c r="A57" s="46" t="s">
        <v>100</v>
      </c>
      <c r="B57" s="171">
        <v>0</v>
      </c>
      <c r="C57" s="171">
        <v>0</v>
      </c>
      <c r="D57" s="2" t="s">
        <v>101</v>
      </c>
      <c r="E57" s="4">
        <f>SUM(E50:E55)</f>
        <v>72654.399999999994</v>
      </c>
      <c r="F57" s="4">
        <f>SUM(F50:F55)</f>
        <v>72654.399999999994</v>
      </c>
    </row>
    <row r="58" spans="1:6" x14ac:dyDescent="0.25">
      <c r="A58" s="46" t="s">
        <v>102</v>
      </c>
      <c r="B58" s="171">
        <v>0</v>
      </c>
      <c r="C58" s="171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26948371.699999999</v>
      </c>
      <c r="F59" s="4">
        <f>F47+F57</f>
        <v>23606641.390000001</v>
      </c>
    </row>
    <row r="60" spans="1:6" x14ac:dyDescent="0.25">
      <c r="A60" s="3" t="s">
        <v>104</v>
      </c>
      <c r="B60" s="4">
        <f>SUM(B50:B58)</f>
        <v>92131948.549999997</v>
      </c>
      <c r="C60" s="4">
        <f>SUM(C50:C58)</f>
        <v>82438993.579999998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164482031.19999999</v>
      </c>
      <c r="C62" s="4">
        <f>SUM(C47+C60)</f>
        <v>150207350.29000002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139802685.24000001</v>
      </c>
      <c r="F63" s="47">
        <f>SUM(F64:F66)</f>
        <v>139802685.24000001</v>
      </c>
    </row>
    <row r="64" spans="1:6" x14ac:dyDescent="0.25">
      <c r="A64" s="45"/>
      <c r="B64" s="45"/>
      <c r="C64" s="45"/>
      <c r="D64" s="46" t="s">
        <v>108</v>
      </c>
      <c r="E64" s="171">
        <v>139098132.74000001</v>
      </c>
      <c r="F64" s="171">
        <v>139098132.74000001</v>
      </c>
    </row>
    <row r="65" spans="1:6" x14ac:dyDescent="0.25">
      <c r="A65" s="45"/>
      <c r="B65" s="45"/>
      <c r="C65" s="45"/>
      <c r="D65" s="50" t="s">
        <v>109</v>
      </c>
      <c r="E65" s="171">
        <v>704552.5</v>
      </c>
      <c r="F65" s="171">
        <v>704552.5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-2269025.7400000002</v>
      </c>
      <c r="F68" s="47">
        <f>SUM(F69:F73)</f>
        <v>-13201976.34</v>
      </c>
    </row>
    <row r="69" spans="1:6" x14ac:dyDescent="0.25">
      <c r="A69" s="53"/>
      <c r="B69" s="45"/>
      <c r="C69" s="45"/>
      <c r="D69" s="46" t="s">
        <v>112</v>
      </c>
      <c r="E69" s="171">
        <v>11035248.640000001</v>
      </c>
      <c r="F69" s="171">
        <v>12299585.539999999</v>
      </c>
    </row>
    <row r="70" spans="1:6" x14ac:dyDescent="0.25">
      <c r="A70" s="53"/>
      <c r="B70" s="45"/>
      <c r="C70" s="45"/>
      <c r="D70" s="46" t="s">
        <v>113</v>
      </c>
      <c r="E70" s="171">
        <v>-13304274.380000001</v>
      </c>
      <c r="F70" s="171">
        <v>-25501561.879999999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137533659.5</v>
      </c>
      <c r="F79" s="4">
        <f>F63+F68+F75</f>
        <v>126600708.90000001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164482031.19999999</v>
      </c>
      <c r="F81" s="4">
        <f>F59+F79</f>
        <v>150207350.29000002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9:C62 B9:C9 B17:C17 B25:C25 B31:C31 B38:C38 B41:C41 B46:C49 E9:F9 E51:F63 E66:F68 E71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8:C38 B47 B17:C17 B25:C25 B41:C41 B46:C46 B59:C62 E19:F49 E51:F63 E66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60" t="s">
        <v>446</v>
      </c>
      <c r="B1" s="160"/>
      <c r="C1" s="160"/>
      <c r="D1" s="160"/>
      <c r="E1" s="160"/>
      <c r="F1" s="160"/>
      <c r="G1" s="160"/>
    </row>
    <row r="2" spans="1:7" x14ac:dyDescent="0.25">
      <c r="A2" s="128" t="str">
        <f>'Formato 1'!A2</f>
        <v xml:space="preserve"> Junta Municipal de Agua Potable y Alcantarillado de Acámbaro,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447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448</v>
      </c>
      <c r="B5" s="132"/>
      <c r="C5" s="132"/>
      <c r="D5" s="132"/>
      <c r="E5" s="132"/>
      <c r="F5" s="132"/>
      <c r="G5" s="133"/>
    </row>
    <row r="6" spans="1:7" x14ac:dyDescent="0.25">
      <c r="A6" s="158" t="s">
        <v>449</v>
      </c>
      <c r="B6" s="36">
        <v>2022</v>
      </c>
      <c r="C6" s="158">
        <f>+B6+1</f>
        <v>2023</v>
      </c>
      <c r="D6" s="158">
        <f>+C6+1</f>
        <v>2024</v>
      </c>
      <c r="E6" s="158">
        <f>+D6+1</f>
        <v>2025</v>
      </c>
      <c r="F6" s="158">
        <f>+E6+1</f>
        <v>2026</v>
      </c>
      <c r="G6" s="158">
        <f>+F6+1</f>
        <v>2027</v>
      </c>
    </row>
    <row r="7" spans="1:7" ht="83.25" customHeight="1" x14ac:dyDescent="0.25">
      <c r="A7" s="159"/>
      <c r="B7" s="70" t="s">
        <v>450</v>
      </c>
      <c r="C7" s="159"/>
      <c r="D7" s="159"/>
      <c r="E7" s="159"/>
      <c r="F7" s="159"/>
      <c r="G7" s="159"/>
    </row>
    <row r="8" spans="1:7" ht="30" x14ac:dyDescent="0.25">
      <c r="A8" s="71" t="s">
        <v>451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457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461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462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464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1" t="s">
        <v>465</v>
      </c>
      <c r="B1" s="161"/>
      <c r="C1" s="161"/>
      <c r="D1" s="161"/>
      <c r="E1" s="161"/>
      <c r="F1" s="161"/>
      <c r="G1" s="161"/>
    </row>
    <row r="2" spans="1:7" x14ac:dyDescent="0.25">
      <c r="A2" s="128" t="str">
        <f>'Formato 1'!A2</f>
        <v xml:space="preserve"> Junta Municipal de Agua Potable y Alcantarillado de Acámbaro,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466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448</v>
      </c>
      <c r="B5" s="114"/>
      <c r="C5" s="114"/>
      <c r="D5" s="114"/>
      <c r="E5" s="114"/>
      <c r="F5" s="114"/>
      <c r="G5" s="115"/>
    </row>
    <row r="6" spans="1:7" x14ac:dyDescent="0.25">
      <c r="A6" s="162" t="s">
        <v>467</v>
      </c>
      <c r="B6" s="36">
        <v>2022</v>
      </c>
      <c r="C6" s="158">
        <f>+B6+1</f>
        <v>2023</v>
      </c>
      <c r="D6" s="158">
        <f>+C6+1</f>
        <v>2024</v>
      </c>
      <c r="E6" s="158">
        <f>+D6+1</f>
        <v>2025</v>
      </c>
      <c r="F6" s="158">
        <f>+E6+1</f>
        <v>2026</v>
      </c>
      <c r="G6" s="158">
        <f>+F6+1</f>
        <v>2027</v>
      </c>
    </row>
    <row r="7" spans="1:7" ht="57.75" customHeight="1" x14ac:dyDescent="0.25">
      <c r="A7" s="163"/>
      <c r="B7" s="37" t="s">
        <v>450</v>
      </c>
      <c r="C7" s="159"/>
      <c r="D7" s="159"/>
      <c r="E7" s="159"/>
      <c r="F7" s="159"/>
      <c r="G7" s="159"/>
    </row>
    <row r="8" spans="1:7" x14ac:dyDescent="0.25">
      <c r="A8" s="26" t="s">
        <v>468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471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477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480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1" t="s">
        <v>481</v>
      </c>
      <c r="B1" s="161"/>
      <c r="C1" s="161"/>
      <c r="D1" s="161"/>
      <c r="E1" s="161"/>
      <c r="F1" s="161"/>
      <c r="G1" s="161"/>
    </row>
    <row r="2" spans="1:7" x14ac:dyDescent="0.25">
      <c r="A2" s="128" t="str">
        <f>'Formato 1'!A2</f>
        <v xml:space="preserve"> Junta Municipal de Agua Potable y Alcantarillado de Acámbaro,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482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65" t="s">
        <v>449</v>
      </c>
      <c r="B5" s="166">
        <v>2017</v>
      </c>
      <c r="C5" s="166">
        <f>+B5+1</f>
        <v>2018</v>
      </c>
      <c r="D5" s="166">
        <f>+C5+1</f>
        <v>2019</v>
      </c>
      <c r="E5" s="166">
        <f>+D5+1</f>
        <v>2020</v>
      </c>
      <c r="F5" s="166">
        <f>+E5+1</f>
        <v>2021</v>
      </c>
      <c r="G5" s="36">
        <f>+F5+1</f>
        <v>2022</v>
      </c>
    </row>
    <row r="6" spans="1:7" ht="32.25" x14ac:dyDescent="0.25">
      <c r="A6" s="148"/>
      <c r="B6" s="167"/>
      <c r="C6" s="167"/>
      <c r="D6" s="167"/>
      <c r="E6" s="167"/>
      <c r="F6" s="167"/>
      <c r="G6" s="37" t="s">
        <v>483</v>
      </c>
    </row>
    <row r="7" spans="1:7" x14ac:dyDescent="0.25">
      <c r="A7" s="62" t="s">
        <v>451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457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461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501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64" t="s">
        <v>504</v>
      </c>
      <c r="B39" s="164"/>
      <c r="C39" s="164"/>
      <c r="D39" s="164"/>
      <c r="E39" s="164"/>
      <c r="F39" s="164"/>
      <c r="G39" s="164"/>
    </row>
    <row r="40" spans="1:7" x14ac:dyDescent="0.25">
      <c r="A40" s="164" t="s">
        <v>505</v>
      </c>
      <c r="B40" s="164"/>
      <c r="C40" s="164"/>
      <c r="D40" s="164"/>
      <c r="E40" s="164"/>
      <c r="F40" s="164"/>
      <c r="G40" s="16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1" t="s">
        <v>506</v>
      </c>
      <c r="B1" s="161"/>
      <c r="C1" s="161"/>
      <c r="D1" s="161"/>
      <c r="E1" s="161"/>
      <c r="F1" s="161"/>
      <c r="G1" s="161"/>
    </row>
    <row r="2" spans="1:7" x14ac:dyDescent="0.25">
      <c r="A2" s="128" t="str">
        <f>'Formato 1'!A2</f>
        <v xml:space="preserve"> Junta Municipal de Agua Potable y Alcantarillado de Acámbaro,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507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68" t="s">
        <v>467</v>
      </c>
      <c r="B5" s="166">
        <v>2017</v>
      </c>
      <c r="C5" s="166">
        <f>+B5+1</f>
        <v>2018</v>
      </c>
      <c r="D5" s="166">
        <f>+C5+1</f>
        <v>2019</v>
      </c>
      <c r="E5" s="166">
        <f>+D5+1</f>
        <v>2020</v>
      </c>
      <c r="F5" s="166">
        <f>+E5+1</f>
        <v>2021</v>
      </c>
      <c r="G5" s="36">
        <v>2022</v>
      </c>
    </row>
    <row r="6" spans="1:7" ht="48.75" customHeight="1" x14ac:dyDescent="0.25">
      <c r="A6" s="169"/>
      <c r="B6" s="167"/>
      <c r="C6" s="167"/>
      <c r="D6" s="167"/>
      <c r="E6" s="167"/>
      <c r="F6" s="167"/>
      <c r="G6" s="37" t="s">
        <v>508</v>
      </c>
    </row>
    <row r="7" spans="1:7" x14ac:dyDescent="0.25">
      <c r="A7" s="26" t="s">
        <v>468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64" t="s">
        <v>504</v>
      </c>
      <c r="B32" s="164"/>
      <c r="C32" s="164"/>
      <c r="D32" s="164"/>
      <c r="E32" s="164"/>
      <c r="F32" s="164"/>
      <c r="G32" s="164"/>
    </row>
    <row r="33" spans="1:7" x14ac:dyDescent="0.25">
      <c r="A33" s="164" t="s">
        <v>505</v>
      </c>
      <c r="B33" s="164"/>
      <c r="C33" s="164"/>
      <c r="D33" s="164"/>
      <c r="E33" s="164"/>
      <c r="F33" s="164"/>
      <c r="G33" s="16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70" t="s">
        <v>510</v>
      </c>
      <c r="B1" s="170"/>
      <c r="C1" s="170"/>
      <c r="D1" s="170"/>
      <c r="E1" s="170"/>
      <c r="F1" s="170"/>
    </row>
    <row r="2" spans="1:6" ht="20.100000000000001" customHeight="1" x14ac:dyDescent="0.25">
      <c r="A2" s="110" t="str">
        <f>'Formato 1'!A2</f>
        <v xml:space="preserve"> Junta Municipal de Agua Potable y Alcantarillado de Acámbaro,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25">
      <c r="A5" s="18" t="s">
        <v>517</v>
      </c>
      <c r="B5" s="53"/>
      <c r="C5" s="53"/>
      <c r="D5" s="53"/>
      <c r="E5" s="53"/>
      <c r="F5" s="53"/>
    </row>
    <row r="6" spans="1:6" ht="30" x14ac:dyDescent="0.25">
      <c r="A6" s="59" t="s">
        <v>518</v>
      </c>
      <c r="B6" s="60"/>
      <c r="C6" s="60"/>
      <c r="D6" s="60"/>
      <c r="E6" s="60"/>
      <c r="F6" s="60"/>
    </row>
    <row r="7" spans="1:6" ht="15" x14ac:dyDescent="0.25">
      <c r="A7" s="59" t="s">
        <v>519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520</v>
      </c>
      <c r="B9" s="45"/>
      <c r="C9" s="45"/>
      <c r="D9" s="45"/>
      <c r="E9" s="45"/>
      <c r="F9" s="45"/>
    </row>
    <row r="10" spans="1:6" ht="15" x14ac:dyDescent="0.25">
      <c r="A10" s="59" t="s">
        <v>521</v>
      </c>
      <c r="B10" s="60"/>
      <c r="C10" s="60"/>
      <c r="D10" s="60"/>
      <c r="E10" s="60"/>
      <c r="F10" s="60"/>
    </row>
    <row r="11" spans="1:6" ht="15" x14ac:dyDescent="0.25">
      <c r="A11" s="80" t="s">
        <v>522</v>
      </c>
      <c r="B11" s="60"/>
      <c r="C11" s="60"/>
      <c r="D11" s="60"/>
      <c r="E11" s="60"/>
      <c r="F11" s="60"/>
    </row>
    <row r="12" spans="1:6" ht="15" x14ac:dyDescent="0.25">
      <c r="A12" s="80" t="s">
        <v>523</v>
      </c>
      <c r="B12" s="60"/>
      <c r="C12" s="60"/>
      <c r="D12" s="60"/>
      <c r="E12" s="60"/>
      <c r="F12" s="60"/>
    </row>
    <row r="13" spans="1:6" ht="15" x14ac:dyDescent="0.25">
      <c r="A13" s="80" t="s">
        <v>524</v>
      </c>
      <c r="B13" s="60"/>
      <c r="C13" s="60"/>
      <c r="D13" s="60"/>
      <c r="E13" s="60"/>
      <c r="F13" s="60"/>
    </row>
    <row r="14" spans="1:6" ht="15" x14ac:dyDescent="0.25">
      <c r="A14" s="59" t="s">
        <v>525</v>
      </c>
      <c r="B14" s="60"/>
      <c r="C14" s="60"/>
      <c r="D14" s="60"/>
      <c r="E14" s="60"/>
      <c r="F14" s="60"/>
    </row>
    <row r="15" spans="1:6" ht="15" x14ac:dyDescent="0.25">
      <c r="A15" s="80" t="s">
        <v>522</v>
      </c>
      <c r="B15" s="60"/>
      <c r="C15" s="60"/>
      <c r="D15" s="60"/>
      <c r="E15" s="60"/>
      <c r="F15" s="60"/>
    </row>
    <row r="16" spans="1:6" ht="15" x14ac:dyDescent="0.25">
      <c r="A16" s="80" t="s">
        <v>523</v>
      </c>
      <c r="B16" s="60"/>
      <c r="C16" s="60"/>
      <c r="D16" s="60"/>
      <c r="E16" s="60"/>
      <c r="F16" s="60"/>
    </row>
    <row r="17" spans="1:6" ht="15" x14ac:dyDescent="0.25">
      <c r="A17" s="80" t="s">
        <v>524</v>
      </c>
      <c r="B17" s="60"/>
      <c r="C17" s="60"/>
      <c r="D17" s="60"/>
      <c r="E17" s="60"/>
      <c r="F17" s="60"/>
    </row>
    <row r="18" spans="1:6" ht="15" x14ac:dyDescent="0.25">
      <c r="A18" s="59" t="s">
        <v>526</v>
      </c>
      <c r="B18" s="122"/>
      <c r="C18" s="60"/>
      <c r="D18" s="60"/>
      <c r="E18" s="60"/>
      <c r="F18" s="60"/>
    </row>
    <row r="19" spans="1:6" ht="15" x14ac:dyDescent="0.25">
      <c r="A19" s="59" t="s">
        <v>527</v>
      </c>
      <c r="B19" s="60"/>
      <c r="C19" s="60"/>
      <c r="D19" s="60"/>
      <c r="E19" s="60"/>
      <c r="F19" s="60"/>
    </row>
    <row r="20" spans="1:6" ht="30" x14ac:dyDescent="0.25">
      <c r="A20" s="59" t="s">
        <v>528</v>
      </c>
      <c r="B20" s="123"/>
      <c r="C20" s="123"/>
      <c r="D20" s="123"/>
      <c r="E20" s="123"/>
      <c r="F20" s="123"/>
    </row>
    <row r="21" spans="1:6" ht="30" x14ac:dyDescent="0.25">
      <c r="A21" s="59" t="s">
        <v>529</v>
      </c>
      <c r="B21" s="123"/>
      <c r="C21" s="123"/>
      <c r="D21" s="123"/>
      <c r="E21" s="123"/>
      <c r="F21" s="123"/>
    </row>
    <row r="22" spans="1:6" ht="30" x14ac:dyDescent="0.25">
      <c r="A22" s="59" t="s">
        <v>530</v>
      </c>
      <c r="B22" s="123"/>
      <c r="C22" s="123"/>
      <c r="D22" s="123"/>
      <c r="E22" s="123"/>
      <c r="F22" s="123"/>
    </row>
    <row r="23" spans="1:6" ht="15" x14ac:dyDescent="0.25">
      <c r="A23" s="59" t="s">
        <v>531</v>
      </c>
      <c r="B23" s="123"/>
      <c r="C23" s="123"/>
      <c r="D23" s="123"/>
      <c r="E23" s="123"/>
      <c r="F23" s="123"/>
    </row>
    <row r="24" spans="1:6" ht="15" x14ac:dyDescent="0.25">
      <c r="A24" s="59" t="s">
        <v>532</v>
      </c>
      <c r="B24" s="124"/>
      <c r="C24" s="60"/>
      <c r="D24" s="60"/>
      <c r="E24" s="60"/>
      <c r="F24" s="60"/>
    </row>
    <row r="25" spans="1:6" ht="15" x14ac:dyDescent="0.25">
      <c r="A25" s="59" t="s">
        <v>533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534</v>
      </c>
      <c r="B27" s="45"/>
      <c r="C27" s="45"/>
      <c r="D27" s="45"/>
      <c r="E27" s="45"/>
      <c r="F27" s="45"/>
    </row>
    <row r="28" spans="1:6" ht="15" x14ac:dyDescent="0.25">
      <c r="A28" s="59" t="s">
        <v>535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536</v>
      </c>
      <c r="B30" s="45"/>
      <c r="C30" s="45"/>
      <c r="D30" s="45"/>
      <c r="E30" s="45"/>
      <c r="F30" s="45"/>
    </row>
    <row r="31" spans="1:6" ht="15" x14ac:dyDescent="0.25">
      <c r="A31" s="59" t="s">
        <v>521</v>
      </c>
      <c r="B31" s="60"/>
      <c r="C31" s="60"/>
      <c r="D31" s="60"/>
      <c r="E31" s="60"/>
      <c r="F31" s="60"/>
    </row>
    <row r="32" spans="1:6" ht="15" x14ac:dyDescent="0.25">
      <c r="A32" s="59" t="s">
        <v>525</v>
      </c>
      <c r="B32" s="60"/>
      <c r="C32" s="60"/>
      <c r="D32" s="60"/>
      <c r="E32" s="60"/>
      <c r="F32" s="60"/>
    </row>
    <row r="33" spans="1:6" ht="15" x14ac:dyDescent="0.25">
      <c r="A33" s="59" t="s">
        <v>537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538</v>
      </c>
      <c r="B35" s="45"/>
      <c r="C35" s="45"/>
      <c r="D35" s="45"/>
      <c r="E35" s="45"/>
      <c r="F35" s="45"/>
    </row>
    <row r="36" spans="1:6" ht="15" x14ac:dyDescent="0.25">
      <c r="A36" s="59" t="s">
        <v>539</v>
      </c>
      <c r="B36" s="60"/>
      <c r="C36" s="60"/>
      <c r="D36" s="60"/>
      <c r="E36" s="60"/>
      <c r="F36" s="60"/>
    </row>
    <row r="37" spans="1:6" ht="15" x14ac:dyDescent="0.25">
      <c r="A37" s="59" t="s">
        <v>540</v>
      </c>
      <c r="B37" s="60"/>
      <c r="C37" s="60"/>
      <c r="D37" s="60"/>
      <c r="E37" s="60"/>
      <c r="F37" s="60"/>
    </row>
    <row r="38" spans="1:6" ht="15" x14ac:dyDescent="0.25">
      <c r="A38" s="59" t="s">
        <v>541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542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543</v>
      </c>
      <c r="B42" s="45"/>
      <c r="C42" s="45"/>
      <c r="D42" s="45"/>
      <c r="E42" s="45"/>
      <c r="F42" s="45"/>
    </row>
    <row r="43" spans="1:6" ht="15" x14ac:dyDescent="0.25">
      <c r="A43" s="59" t="s">
        <v>544</v>
      </c>
      <c r="B43" s="60"/>
      <c r="C43" s="60"/>
      <c r="D43" s="60"/>
      <c r="E43" s="60"/>
      <c r="F43" s="60"/>
    </row>
    <row r="44" spans="1:6" ht="15" x14ac:dyDescent="0.25">
      <c r="A44" s="59" t="s">
        <v>545</v>
      </c>
      <c r="B44" s="60"/>
      <c r="C44" s="60"/>
      <c r="D44" s="60"/>
      <c r="E44" s="60"/>
      <c r="F44" s="60"/>
    </row>
    <row r="45" spans="1:6" ht="15" x14ac:dyDescent="0.25">
      <c r="A45" s="59" t="s">
        <v>546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547</v>
      </c>
      <c r="B47" s="45"/>
      <c r="C47" s="45"/>
      <c r="D47" s="45"/>
      <c r="E47" s="45"/>
      <c r="F47" s="45"/>
    </row>
    <row r="48" spans="1:6" ht="15" x14ac:dyDescent="0.25">
      <c r="A48" s="59" t="s">
        <v>545</v>
      </c>
      <c r="B48" s="123"/>
      <c r="C48" s="123"/>
      <c r="D48" s="123"/>
      <c r="E48" s="123"/>
      <c r="F48" s="123"/>
    </row>
    <row r="49" spans="1:6" ht="15" x14ac:dyDescent="0.25">
      <c r="A49" s="59" t="s">
        <v>546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548</v>
      </c>
      <c r="B51" s="45"/>
      <c r="C51" s="45"/>
      <c r="D51" s="45"/>
      <c r="E51" s="45"/>
      <c r="F51" s="45"/>
    </row>
    <row r="52" spans="1:6" ht="15" x14ac:dyDescent="0.25">
      <c r="A52" s="59" t="s">
        <v>545</v>
      </c>
      <c r="B52" s="60"/>
      <c r="C52" s="60"/>
      <c r="D52" s="60"/>
      <c r="E52" s="60"/>
      <c r="F52" s="60"/>
    </row>
    <row r="53" spans="1:6" ht="15" x14ac:dyDescent="0.25">
      <c r="A53" s="59" t="s">
        <v>546</v>
      </c>
      <c r="B53" s="60"/>
      <c r="C53" s="60"/>
      <c r="D53" s="60"/>
      <c r="E53" s="60"/>
      <c r="F53" s="60"/>
    </row>
    <row r="54" spans="1:6" ht="15" x14ac:dyDescent="0.25">
      <c r="A54" s="59" t="s">
        <v>549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550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545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546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551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552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553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554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555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556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D4" sqref="D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0" t="s">
        <v>122</v>
      </c>
      <c r="B1" s="141"/>
      <c r="C1" s="141"/>
      <c r="D1" s="141"/>
      <c r="E1" s="141"/>
      <c r="F1" s="141"/>
      <c r="G1" s="141"/>
      <c r="H1" s="142"/>
    </row>
    <row r="2" spans="1:8" x14ac:dyDescent="0.25">
      <c r="A2" s="110" t="str">
        <f>'Formato 1'!A2</f>
        <v xml:space="preserve"> Junta Municipal de Agua Potable y Alcantarillado de Acámbaro,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559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73">
        <v>23606641.390000001</v>
      </c>
      <c r="C18" s="108"/>
      <c r="D18" s="108"/>
      <c r="E18" s="108"/>
      <c r="F18" s="173">
        <v>26948371.699999999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23606641.390000001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26948371.699999999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43" t="s">
        <v>151</v>
      </c>
      <c r="B33" s="143"/>
      <c r="C33" s="143"/>
      <c r="D33" s="143"/>
      <c r="E33" s="143"/>
      <c r="F33" s="143"/>
      <c r="G33" s="143"/>
      <c r="H33" s="143"/>
    </row>
    <row r="34" spans="1:8" ht="14.45" customHeight="1" x14ac:dyDescent="0.25">
      <c r="A34" s="143"/>
      <c r="B34" s="143"/>
      <c r="C34" s="143"/>
      <c r="D34" s="143"/>
      <c r="E34" s="143"/>
      <c r="F34" s="143"/>
      <c r="G34" s="143"/>
      <c r="H34" s="143"/>
    </row>
    <row r="35" spans="1:8" ht="14.45" customHeight="1" x14ac:dyDescent="0.25">
      <c r="A35" s="143"/>
      <c r="B35" s="143"/>
      <c r="C35" s="143"/>
      <c r="D35" s="143"/>
      <c r="E35" s="143"/>
      <c r="F35" s="143"/>
      <c r="G35" s="143"/>
      <c r="H35" s="143"/>
    </row>
    <row r="36" spans="1:8" ht="14.45" customHeight="1" x14ac:dyDescent="0.25">
      <c r="A36" s="143"/>
      <c r="B36" s="143"/>
      <c r="C36" s="143"/>
      <c r="D36" s="143"/>
      <c r="E36" s="143"/>
      <c r="F36" s="143"/>
      <c r="G36" s="143"/>
      <c r="H36" s="143"/>
    </row>
    <row r="37" spans="1:8" ht="14.45" customHeight="1" x14ac:dyDescent="0.25">
      <c r="A37" s="143"/>
      <c r="B37" s="143"/>
      <c r="C37" s="143"/>
      <c r="D37" s="143"/>
      <c r="E37" s="143"/>
      <c r="F37" s="143"/>
      <c r="G37" s="143"/>
      <c r="H37" s="14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0" t="s">
        <v>162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5">
      <c r="A2" s="110" t="str">
        <f>'Formato 1'!A2</f>
        <v xml:space="preserve"> Junta Municipal de Agua Potable y Alcantarillado de Acámbaro,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tr">
        <f>'Formato 1'!A4</f>
        <v>al 31 de Diciembre de 2023 y al 30 de Septiembre de 2024 (b)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560</v>
      </c>
      <c r="J6" s="1" t="s">
        <v>561</v>
      </c>
      <c r="K6" s="1" t="s">
        <v>562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C18" sqref="C18:D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0" t="s">
        <v>183</v>
      </c>
      <c r="B1" s="141"/>
      <c r="C1" s="141"/>
      <c r="D1" s="142"/>
    </row>
    <row r="2" spans="1:4" x14ac:dyDescent="0.25">
      <c r="A2" s="110" t="str">
        <f>'Formato 1'!A2</f>
        <v xml:space="preserve"> Junta Municipal de Agua Potable y Alcantarillado de Acámbaro,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al 31 de Diciembre de 2023 y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55011483</v>
      </c>
      <c r="C8" s="14">
        <f>SUM(C9:C11)</f>
        <v>53271776.57</v>
      </c>
      <c r="D8" s="14">
        <f>SUM(D9:D11)</f>
        <v>53271776.57</v>
      </c>
    </row>
    <row r="9" spans="1:4" x14ac:dyDescent="0.25">
      <c r="A9" s="58" t="s">
        <v>189</v>
      </c>
      <c r="B9" s="174">
        <v>55011483</v>
      </c>
      <c r="C9" s="174">
        <v>53271776.57</v>
      </c>
      <c r="D9" s="174">
        <v>53271776.57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55011483</v>
      </c>
      <c r="C13" s="14">
        <f>C14+C15</f>
        <v>55658223.609999999</v>
      </c>
      <c r="D13" s="14">
        <f>D14+D15</f>
        <v>55630245.270000003</v>
      </c>
    </row>
    <row r="14" spans="1:4" x14ac:dyDescent="0.25">
      <c r="A14" s="58" t="s">
        <v>193</v>
      </c>
      <c r="B14" s="174">
        <v>55011483</v>
      </c>
      <c r="C14" s="174">
        <v>55658223.609999999</v>
      </c>
      <c r="D14" s="174">
        <v>55630245.270000003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15494635.289999999</v>
      </c>
      <c r="D17" s="14">
        <f>D18+D19</f>
        <v>15540819.109999999</v>
      </c>
    </row>
    <row r="18" spans="1:4" x14ac:dyDescent="0.25">
      <c r="A18" s="58" t="s">
        <v>196</v>
      </c>
      <c r="B18" s="16">
        <v>0</v>
      </c>
      <c r="C18" s="174">
        <v>15494635.289999999</v>
      </c>
      <c r="D18" s="174">
        <v>15540819.109999999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13108188.25</v>
      </c>
      <c r="D21" s="14">
        <f>D8-D13+D17</f>
        <v>13182350.409999996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13108188.25</v>
      </c>
      <c r="D23" s="14">
        <f>D21-D11</f>
        <v>13182350.409999996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-2386447.0399999991</v>
      </c>
      <c r="D25" s="14">
        <f>D23-D17</f>
        <v>-2358468.700000003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-2386447.0399999991</v>
      </c>
      <c r="D33" s="4">
        <f>D25+D29</f>
        <v>-2358468.700000003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55011483</v>
      </c>
      <c r="C48" s="96">
        <f>C9</f>
        <v>53271776.57</v>
      </c>
      <c r="D48" s="96">
        <f>D9</f>
        <v>53271776.57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55011483</v>
      </c>
      <c r="C53" s="47">
        <f>C14</f>
        <v>55658223.609999999</v>
      </c>
      <c r="D53" s="47">
        <f>D14</f>
        <v>55630245.270000003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15494635.289999999</v>
      </c>
      <c r="D55" s="47">
        <f>D18</f>
        <v>15540819.109999999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13108188.25</v>
      </c>
      <c r="D57" s="4">
        <f>D48+D49-D53+D55</f>
        <v>13182350.409999996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13108188.25</v>
      </c>
      <c r="D59" s="4">
        <f>D57-D49</f>
        <v>13182350.409999996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0" t="s">
        <v>224</v>
      </c>
      <c r="B1" s="141"/>
      <c r="C1" s="141"/>
      <c r="D1" s="141"/>
      <c r="E1" s="141"/>
      <c r="F1" s="141"/>
      <c r="G1" s="142"/>
    </row>
    <row r="2" spans="1:7" x14ac:dyDescent="0.25">
      <c r="A2" s="110" t="str">
        <f>'Formato 1'!A2</f>
        <v xml:space="preserve"> Junta Municipal de Agua Potable y Alcantarillado de Acámbaro,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al 31 de Diciembre de 2023 y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44" t="s">
        <v>226</v>
      </c>
      <c r="B6" s="146" t="s">
        <v>227</v>
      </c>
      <c r="C6" s="146"/>
      <c r="D6" s="146"/>
      <c r="E6" s="146"/>
      <c r="F6" s="146"/>
      <c r="G6" s="146" t="s">
        <v>228</v>
      </c>
    </row>
    <row r="7" spans="1:7" ht="30" x14ac:dyDescent="0.25">
      <c r="A7" s="14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4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175">
        <v>2000000</v>
      </c>
      <c r="D13" s="176">
        <v>2000000</v>
      </c>
      <c r="E13" s="175">
        <v>1503360.41</v>
      </c>
      <c r="F13" s="175">
        <v>1503360.41</v>
      </c>
      <c r="G13" s="176">
        <v>1503360.41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5">
        <v>55011483</v>
      </c>
      <c r="C15" s="175">
        <v>-2000000</v>
      </c>
      <c r="D15" s="176">
        <v>53011483</v>
      </c>
      <c r="E15" s="175">
        <v>51768416.159999996</v>
      </c>
      <c r="F15" s="175">
        <v>51768416.159999996</v>
      </c>
      <c r="G15" s="176">
        <v>-3243066.8400000036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55011483</v>
      </c>
      <c r="C41" s="4">
        <f t="shared" si="7"/>
        <v>0</v>
      </c>
      <c r="D41" s="4">
        <f t="shared" si="7"/>
        <v>55011483</v>
      </c>
      <c r="E41" s="4">
        <f t="shared" si="7"/>
        <v>53271776.569999993</v>
      </c>
      <c r="F41" s="4">
        <f t="shared" si="7"/>
        <v>53271776.569999993</v>
      </c>
      <c r="G41" s="4">
        <f t="shared" si="7"/>
        <v>-1739706.4300000037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55011483</v>
      </c>
      <c r="C70" s="4">
        <f t="shared" si="16"/>
        <v>0</v>
      </c>
      <c r="D70" s="4">
        <f t="shared" si="16"/>
        <v>55011483</v>
      </c>
      <c r="E70" s="4">
        <f t="shared" si="16"/>
        <v>53271776.569999993</v>
      </c>
      <c r="F70" s="4">
        <f t="shared" si="16"/>
        <v>53271776.569999993</v>
      </c>
      <c r="G70" s="4">
        <f t="shared" si="16"/>
        <v>-1739706.4300000037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2 G60:G76 G55:G58 G38:G53 G1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60"/>
  <sheetViews>
    <sheetView showGridLines="0" topLeftCell="A127" zoomScale="75" zoomScaleNormal="75" workbookViewId="0">
      <selection activeCell="C129" sqref="C129:G12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49" t="s">
        <v>295</v>
      </c>
      <c r="B1" s="141"/>
      <c r="C1" s="141"/>
      <c r="D1" s="141"/>
      <c r="E1" s="141"/>
      <c r="F1" s="141"/>
      <c r="G1" s="142"/>
    </row>
    <row r="2" spans="1:7" x14ac:dyDescent="0.25">
      <c r="A2" s="125" t="str">
        <f>'Formato 1'!A2</f>
        <v xml:space="preserve"> Junta Municipal de Agua Potable y Alcantarillado de Acámbaro,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al 31 de Diciembre de 2023 y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47" t="s">
        <v>4</v>
      </c>
      <c r="B7" s="147" t="s">
        <v>298</v>
      </c>
      <c r="C7" s="147"/>
      <c r="D7" s="147"/>
      <c r="E7" s="147"/>
      <c r="F7" s="147"/>
      <c r="G7" s="148" t="s">
        <v>299</v>
      </c>
    </row>
    <row r="8" spans="1:7" ht="30" x14ac:dyDescent="0.25">
      <c r="A8" s="14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47"/>
    </row>
    <row r="9" spans="1:7" x14ac:dyDescent="0.25">
      <c r="A9" s="27" t="s">
        <v>304</v>
      </c>
      <c r="B9" s="83">
        <f t="shared" ref="B9:G9" si="0">SUM(B10,B18,B28,B38,B48,B58,B62,B71,B75)</f>
        <v>55011483.000000007</v>
      </c>
      <c r="C9" s="83">
        <f t="shared" si="0"/>
        <v>20836873.460000001</v>
      </c>
      <c r="D9" s="83">
        <f t="shared" si="0"/>
        <v>75848356.459999993</v>
      </c>
      <c r="E9" s="83">
        <f t="shared" si="0"/>
        <v>55658223.609999999</v>
      </c>
      <c r="F9" s="83">
        <f t="shared" si="0"/>
        <v>55630245.269999996</v>
      </c>
      <c r="G9" s="83">
        <f t="shared" si="0"/>
        <v>20190132.849999998</v>
      </c>
    </row>
    <row r="10" spans="1:7" x14ac:dyDescent="0.25">
      <c r="A10" s="84" t="s">
        <v>305</v>
      </c>
      <c r="B10" s="83">
        <f t="shared" ref="B10:G10" si="1">SUM(B11:B17)</f>
        <v>32404273.98</v>
      </c>
      <c r="C10" s="83">
        <f t="shared" si="1"/>
        <v>781766.46</v>
      </c>
      <c r="D10" s="83">
        <f t="shared" si="1"/>
        <v>33186040.440000001</v>
      </c>
      <c r="E10" s="83">
        <f t="shared" si="1"/>
        <v>22858589.889999997</v>
      </c>
      <c r="F10" s="83">
        <f t="shared" si="1"/>
        <v>22967823.899999999</v>
      </c>
      <c r="G10" s="83">
        <f t="shared" si="1"/>
        <v>10327450.549999997</v>
      </c>
    </row>
    <row r="11" spans="1:7" x14ac:dyDescent="0.25">
      <c r="A11" s="85" t="s">
        <v>306</v>
      </c>
      <c r="B11" s="177">
        <v>18545414.649999999</v>
      </c>
      <c r="C11" s="177">
        <v>0</v>
      </c>
      <c r="D11" s="178">
        <v>18545414.649999999</v>
      </c>
      <c r="E11" s="177">
        <v>13158231.439999999</v>
      </c>
      <c r="F11" s="177">
        <v>13158231.439999999</v>
      </c>
      <c r="G11" s="178">
        <v>5387183.209999999</v>
      </c>
    </row>
    <row r="12" spans="1:7" x14ac:dyDescent="0.25">
      <c r="A12" s="85" t="s">
        <v>307</v>
      </c>
      <c r="B12" s="177">
        <v>2228690.13</v>
      </c>
      <c r="C12" s="177">
        <v>-360000</v>
      </c>
      <c r="D12" s="178">
        <v>1868690.13</v>
      </c>
      <c r="E12" s="177">
        <v>1235033.6100000001</v>
      </c>
      <c r="F12" s="177">
        <v>1235033.6100000001</v>
      </c>
      <c r="G12" s="178">
        <v>633656.51999999979</v>
      </c>
    </row>
    <row r="13" spans="1:7" x14ac:dyDescent="0.25">
      <c r="A13" s="85" t="s">
        <v>308</v>
      </c>
      <c r="B13" s="177">
        <v>3100518.73</v>
      </c>
      <c r="C13" s="177">
        <v>-303500</v>
      </c>
      <c r="D13" s="178">
        <v>2797018.73</v>
      </c>
      <c r="E13" s="177">
        <v>626324.79</v>
      </c>
      <c r="F13" s="177">
        <v>626324.79</v>
      </c>
      <c r="G13" s="178">
        <v>2170693.94</v>
      </c>
    </row>
    <row r="14" spans="1:7" x14ac:dyDescent="0.25">
      <c r="A14" s="85" t="s">
        <v>309</v>
      </c>
      <c r="B14" s="177">
        <v>4498297.8</v>
      </c>
      <c r="C14" s="177">
        <v>7500</v>
      </c>
      <c r="D14" s="178">
        <v>4505797.8</v>
      </c>
      <c r="E14" s="177">
        <v>3597597.42</v>
      </c>
      <c r="F14" s="177">
        <v>3597597.42</v>
      </c>
      <c r="G14" s="178">
        <v>908200.37999999989</v>
      </c>
    </row>
    <row r="15" spans="1:7" x14ac:dyDescent="0.25">
      <c r="A15" s="85" t="s">
        <v>310</v>
      </c>
      <c r="B15" s="177">
        <v>3504000</v>
      </c>
      <c r="C15" s="177">
        <v>1437766.46</v>
      </c>
      <c r="D15" s="178">
        <v>4941766.46</v>
      </c>
      <c r="E15" s="177">
        <v>3982835.81</v>
      </c>
      <c r="F15" s="177">
        <v>4092069.82</v>
      </c>
      <c r="G15" s="178">
        <v>958930.64999999991</v>
      </c>
    </row>
    <row r="16" spans="1:7" x14ac:dyDescent="0.25">
      <c r="A16" s="85" t="s">
        <v>311</v>
      </c>
      <c r="B16" s="178">
        <v>0</v>
      </c>
      <c r="C16" s="178">
        <v>0</v>
      </c>
      <c r="D16" s="178">
        <v>0</v>
      </c>
      <c r="E16" s="178">
        <v>0</v>
      </c>
      <c r="F16" s="178">
        <v>0</v>
      </c>
      <c r="G16" s="178">
        <v>0</v>
      </c>
    </row>
    <row r="17" spans="1:7" x14ac:dyDescent="0.25">
      <c r="A17" s="85" t="s">
        <v>312</v>
      </c>
      <c r="B17" s="177">
        <v>527352.67000000004</v>
      </c>
      <c r="C17" s="177">
        <v>0</v>
      </c>
      <c r="D17" s="178">
        <v>527352.67000000004</v>
      </c>
      <c r="E17" s="177">
        <v>258566.82</v>
      </c>
      <c r="F17" s="177">
        <v>258566.82</v>
      </c>
      <c r="G17" s="178">
        <v>268785.85000000003</v>
      </c>
    </row>
    <row r="18" spans="1:7" x14ac:dyDescent="0.25">
      <c r="A18" s="84" t="s">
        <v>313</v>
      </c>
      <c r="B18" s="83">
        <f t="shared" ref="B18:G18" si="2">SUM(B19:B27)</f>
        <v>5876604.3000000007</v>
      </c>
      <c r="C18" s="83">
        <f t="shared" si="2"/>
        <v>2822960.36</v>
      </c>
      <c r="D18" s="83">
        <f t="shared" si="2"/>
        <v>8699564.6600000001</v>
      </c>
      <c r="E18" s="83">
        <f t="shared" si="2"/>
        <v>7400904.3600000003</v>
      </c>
      <c r="F18" s="83">
        <f t="shared" si="2"/>
        <v>7272208.6500000004</v>
      </c>
      <c r="G18" s="83">
        <f t="shared" si="2"/>
        <v>1298660.2999999998</v>
      </c>
    </row>
    <row r="19" spans="1:7" x14ac:dyDescent="0.25">
      <c r="A19" s="85" t="s">
        <v>314</v>
      </c>
      <c r="B19" s="177">
        <v>706802.86</v>
      </c>
      <c r="C19" s="177">
        <v>-175304.5</v>
      </c>
      <c r="D19" s="178">
        <v>531498.36</v>
      </c>
      <c r="E19" s="177">
        <v>221069.73</v>
      </c>
      <c r="F19" s="177">
        <v>221479.72</v>
      </c>
      <c r="G19" s="178">
        <v>310428.63</v>
      </c>
    </row>
    <row r="20" spans="1:7" x14ac:dyDescent="0.25">
      <c r="A20" s="85" t="s">
        <v>315</v>
      </c>
      <c r="B20" s="177">
        <v>145163.04999999999</v>
      </c>
      <c r="C20" s="177">
        <v>-60700</v>
      </c>
      <c r="D20" s="178">
        <v>84463.049999999988</v>
      </c>
      <c r="E20" s="177">
        <v>27776.93</v>
      </c>
      <c r="F20" s="177">
        <v>28473.919999999998</v>
      </c>
      <c r="G20" s="178">
        <v>56686.119999999988</v>
      </c>
    </row>
    <row r="21" spans="1:7" x14ac:dyDescent="0.25">
      <c r="A21" s="85" t="s">
        <v>316</v>
      </c>
      <c r="B21" s="178">
        <v>0</v>
      </c>
      <c r="C21" s="178">
        <v>0</v>
      </c>
      <c r="D21" s="178">
        <v>0</v>
      </c>
      <c r="E21" s="178">
        <v>0</v>
      </c>
      <c r="F21" s="178">
        <v>0</v>
      </c>
      <c r="G21" s="178">
        <v>0</v>
      </c>
    </row>
    <row r="22" spans="1:7" x14ac:dyDescent="0.25">
      <c r="A22" s="85" t="s">
        <v>317</v>
      </c>
      <c r="B22" s="177">
        <v>1492830.5</v>
      </c>
      <c r="C22" s="177">
        <v>919323.86</v>
      </c>
      <c r="D22" s="178">
        <v>2412154.36</v>
      </c>
      <c r="E22" s="177">
        <v>2202220.6</v>
      </c>
      <c r="F22" s="177">
        <v>2186505.42</v>
      </c>
      <c r="G22" s="178">
        <v>209933.75999999978</v>
      </c>
    </row>
    <row r="23" spans="1:7" x14ac:dyDescent="0.25">
      <c r="A23" s="85" t="s">
        <v>318</v>
      </c>
      <c r="B23" s="177">
        <v>2160310.29</v>
      </c>
      <c r="C23" s="177">
        <v>13782</v>
      </c>
      <c r="D23" s="178">
        <v>2174092.29</v>
      </c>
      <c r="E23" s="177">
        <v>2125865.5099999998</v>
      </c>
      <c r="F23" s="177">
        <v>2068265.51</v>
      </c>
      <c r="G23" s="178">
        <v>48226.780000000261</v>
      </c>
    </row>
    <row r="24" spans="1:7" x14ac:dyDescent="0.25">
      <c r="A24" s="85" t="s">
        <v>319</v>
      </c>
      <c r="B24" s="177">
        <v>0</v>
      </c>
      <c r="C24" s="177">
        <v>2000959</v>
      </c>
      <c r="D24" s="178">
        <v>2000959</v>
      </c>
      <c r="E24" s="177">
        <v>1564616.53</v>
      </c>
      <c r="F24" s="177">
        <v>1506114.77</v>
      </c>
      <c r="G24" s="178">
        <v>436342.47</v>
      </c>
    </row>
    <row r="25" spans="1:7" x14ac:dyDescent="0.25">
      <c r="A25" s="85" t="s">
        <v>320</v>
      </c>
      <c r="B25" s="177">
        <v>517719.2</v>
      </c>
      <c r="C25" s="177">
        <v>82000</v>
      </c>
      <c r="D25" s="178">
        <v>599719.19999999995</v>
      </c>
      <c r="E25" s="177">
        <v>587730.66</v>
      </c>
      <c r="F25" s="177">
        <v>588480.66</v>
      </c>
      <c r="G25" s="178">
        <v>11988.539999999921</v>
      </c>
    </row>
    <row r="26" spans="1:7" x14ac:dyDescent="0.25">
      <c r="A26" s="85" t="s">
        <v>321</v>
      </c>
      <c r="B26" s="178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7">
        <v>853778.4</v>
      </c>
      <c r="C27" s="177">
        <v>42900</v>
      </c>
      <c r="D27" s="178">
        <v>896678.40000000002</v>
      </c>
      <c r="E27" s="177">
        <v>671624.4</v>
      </c>
      <c r="F27" s="177">
        <v>672888.65</v>
      </c>
      <c r="G27" s="178">
        <v>225054</v>
      </c>
    </row>
    <row r="28" spans="1:7" x14ac:dyDescent="0.25">
      <c r="A28" s="84" t="s">
        <v>323</v>
      </c>
      <c r="B28" s="83">
        <f t="shared" ref="B28:G28" si="3">SUM(B29:B37)</f>
        <v>16518338.949999999</v>
      </c>
      <c r="C28" s="83">
        <f t="shared" si="3"/>
        <v>4858344.59</v>
      </c>
      <c r="D28" s="83">
        <f t="shared" si="3"/>
        <v>21376683.539999999</v>
      </c>
      <c r="E28" s="83">
        <f t="shared" si="3"/>
        <v>15362981.199999999</v>
      </c>
      <c r="F28" s="83">
        <f t="shared" si="3"/>
        <v>15354464.560000002</v>
      </c>
      <c r="G28" s="83">
        <f t="shared" si="3"/>
        <v>6013702.3399999999</v>
      </c>
    </row>
    <row r="29" spans="1:7" x14ac:dyDescent="0.25">
      <c r="A29" s="85" t="s">
        <v>324</v>
      </c>
      <c r="B29" s="177">
        <v>9697432.2799999993</v>
      </c>
      <c r="C29" s="177">
        <v>1778187.9</v>
      </c>
      <c r="D29" s="178">
        <v>11475620.18</v>
      </c>
      <c r="E29" s="177">
        <v>8654258.1600000001</v>
      </c>
      <c r="F29" s="177">
        <v>8654452.5700000003</v>
      </c>
      <c r="G29" s="178">
        <v>2821362.0199999996</v>
      </c>
    </row>
    <row r="30" spans="1:7" x14ac:dyDescent="0.25">
      <c r="A30" s="85" t="s">
        <v>325</v>
      </c>
      <c r="B30" s="177">
        <v>288352.3</v>
      </c>
      <c r="C30" s="177">
        <v>70920</v>
      </c>
      <c r="D30" s="178">
        <v>359272.3</v>
      </c>
      <c r="E30" s="177">
        <v>284602.74</v>
      </c>
      <c r="F30" s="177">
        <v>284602.74</v>
      </c>
      <c r="G30" s="178">
        <v>74669.56</v>
      </c>
    </row>
    <row r="31" spans="1:7" x14ac:dyDescent="0.25">
      <c r="A31" s="85" t="s">
        <v>326</v>
      </c>
      <c r="B31" s="177">
        <v>903249.26</v>
      </c>
      <c r="C31" s="177">
        <v>1790508.39</v>
      </c>
      <c r="D31" s="178">
        <v>2693757.65</v>
      </c>
      <c r="E31" s="177">
        <v>1103124.47</v>
      </c>
      <c r="F31" s="177">
        <v>1098576.04</v>
      </c>
      <c r="G31" s="178">
        <v>1590633.18</v>
      </c>
    </row>
    <row r="32" spans="1:7" x14ac:dyDescent="0.25">
      <c r="A32" s="85" t="s">
        <v>327</v>
      </c>
      <c r="B32" s="177">
        <v>610790</v>
      </c>
      <c r="C32" s="177">
        <v>48000</v>
      </c>
      <c r="D32" s="178">
        <v>658790</v>
      </c>
      <c r="E32" s="177">
        <v>284681.36</v>
      </c>
      <c r="F32" s="177">
        <v>284718.36</v>
      </c>
      <c r="G32" s="178">
        <v>374108.64</v>
      </c>
    </row>
    <row r="33" spans="1:7" ht="14.45" customHeight="1" x14ac:dyDescent="0.25">
      <c r="A33" s="85" t="s">
        <v>328</v>
      </c>
      <c r="B33" s="177">
        <v>334358.59999999998</v>
      </c>
      <c r="C33" s="177">
        <v>83132.800000000003</v>
      </c>
      <c r="D33" s="178">
        <v>417491.39999999997</v>
      </c>
      <c r="E33" s="177">
        <v>255313.06</v>
      </c>
      <c r="F33" s="177">
        <v>249863.06</v>
      </c>
      <c r="G33" s="178">
        <v>162178.33999999997</v>
      </c>
    </row>
    <row r="34" spans="1:7" ht="14.45" customHeight="1" x14ac:dyDescent="0.25">
      <c r="A34" s="85" t="s">
        <v>329</v>
      </c>
      <c r="B34" s="177">
        <v>122003.5</v>
      </c>
      <c r="C34" s="177">
        <v>-46304.5</v>
      </c>
      <c r="D34" s="178">
        <v>75699</v>
      </c>
      <c r="E34" s="177">
        <v>31750</v>
      </c>
      <c r="F34" s="177">
        <v>29750</v>
      </c>
      <c r="G34" s="178">
        <v>43949</v>
      </c>
    </row>
    <row r="35" spans="1:7" ht="14.45" customHeight="1" x14ac:dyDescent="0.25">
      <c r="A35" s="85" t="s">
        <v>330</v>
      </c>
      <c r="B35" s="177">
        <v>163820.95000000001</v>
      </c>
      <c r="C35" s="177">
        <v>-29500</v>
      </c>
      <c r="D35" s="178">
        <v>134320.95000000001</v>
      </c>
      <c r="E35" s="177">
        <v>32320.35</v>
      </c>
      <c r="F35" s="177">
        <v>32436.73</v>
      </c>
      <c r="G35" s="178">
        <v>102000.6</v>
      </c>
    </row>
    <row r="36" spans="1:7" ht="14.45" customHeight="1" x14ac:dyDescent="0.25">
      <c r="A36" s="85" t="s">
        <v>331</v>
      </c>
      <c r="B36" s="177">
        <v>275834</v>
      </c>
      <c r="C36" s="177">
        <v>20000</v>
      </c>
      <c r="D36" s="178">
        <v>295834</v>
      </c>
      <c r="E36" s="177">
        <v>74398.009999999995</v>
      </c>
      <c r="F36" s="177">
        <v>75932.009999999995</v>
      </c>
      <c r="G36" s="178">
        <v>221435.99</v>
      </c>
    </row>
    <row r="37" spans="1:7" ht="14.45" customHeight="1" x14ac:dyDescent="0.25">
      <c r="A37" s="85" t="s">
        <v>332</v>
      </c>
      <c r="B37" s="177">
        <v>4122498.06</v>
      </c>
      <c r="C37" s="177">
        <v>1143400</v>
      </c>
      <c r="D37" s="178">
        <v>5265898.0600000005</v>
      </c>
      <c r="E37" s="177">
        <v>4642533.05</v>
      </c>
      <c r="F37" s="177">
        <v>4644133.05</v>
      </c>
      <c r="G37" s="178">
        <v>623365.01000000071</v>
      </c>
    </row>
    <row r="38" spans="1:7" x14ac:dyDescent="0.25">
      <c r="A38" s="84" t="s">
        <v>333</v>
      </c>
      <c r="B38" s="83">
        <f t="shared" ref="B38:G38" si="4">SUM(B39:B47)</f>
        <v>0</v>
      </c>
      <c r="C38" s="83">
        <f t="shared" si="4"/>
        <v>342793.19</v>
      </c>
      <c r="D38" s="83">
        <f t="shared" si="4"/>
        <v>342793.19</v>
      </c>
      <c r="E38" s="83">
        <f t="shared" si="4"/>
        <v>342793.19</v>
      </c>
      <c r="F38" s="83">
        <f t="shared" si="4"/>
        <v>342793.19</v>
      </c>
      <c r="G38" s="83">
        <f t="shared" si="4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177">
        <v>342793.19</v>
      </c>
      <c r="D40" s="178">
        <v>342793.19</v>
      </c>
      <c r="E40" s="177">
        <v>342793.19</v>
      </c>
      <c r="F40" s="177">
        <v>342793.19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5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5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212265.77</v>
      </c>
      <c r="C48" s="83">
        <f t="shared" si="6"/>
        <v>4009148.23</v>
      </c>
      <c r="D48" s="83">
        <f t="shared" si="6"/>
        <v>4221414</v>
      </c>
      <c r="E48" s="83">
        <f t="shared" si="6"/>
        <v>3871832.66</v>
      </c>
      <c r="F48" s="83">
        <f t="shared" si="6"/>
        <v>3871832.66</v>
      </c>
      <c r="G48" s="83">
        <f t="shared" si="6"/>
        <v>349581.33999999979</v>
      </c>
    </row>
    <row r="49" spans="1:8" x14ac:dyDescent="0.25">
      <c r="A49" s="85" t="s">
        <v>344</v>
      </c>
      <c r="B49" s="177">
        <v>53045</v>
      </c>
      <c r="C49" s="177">
        <v>103112.42</v>
      </c>
      <c r="D49" s="178">
        <v>156157.41999999998</v>
      </c>
      <c r="E49" s="177">
        <v>6568.1</v>
      </c>
      <c r="F49" s="177">
        <v>6568.1</v>
      </c>
      <c r="G49" s="178">
        <v>149589.31999999998</v>
      </c>
    </row>
    <row r="50" spans="1:8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8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8" x14ac:dyDescent="0.25">
      <c r="A52" s="85" t="s">
        <v>347</v>
      </c>
      <c r="B52" s="75">
        <v>0</v>
      </c>
      <c r="C52" s="177">
        <v>3556740.81</v>
      </c>
      <c r="D52" s="178">
        <v>3556740.81</v>
      </c>
      <c r="E52" s="177">
        <v>3361667.24</v>
      </c>
      <c r="F52" s="177">
        <v>3361667.24</v>
      </c>
      <c r="G52" s="178">
        <v>195073.56999999983</v>
      </c>
    </row>
    <row r="53" spans="1:8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8" x14ac:dyDescent="0.25">
      <c r="A54" s="85" t="s">
        <v>349</v>
      </c>
      <c r="B54" s="177">
        <v>159220.76999999999</v>
      </c>
      <c r="C54" s="177">
        <v>349295</v>
      </c>
      <c r="D54" s="178">
        <v>508515.77</v>
      </c>
      <c r="E54" s="177">
        <v>503597.32</v>
      </c>
      <c r="F54" s="177">
        <v>503597.32</v>
      </c>
      <c r="G54" s="178">
        <v>4918.4500000000116</v>
      </c>
      <c r="H54" s="179" t="s">
        <v>565</v>
      </c>
    </row>
    <row r="55" spans="1:8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8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8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8" x14ac:dyDescent="0.25">
      <c r="A58" s="84" t="s">
        <v>353</v>
      </c>
      <c r="B58" s="83">
        <f t="shared" ref="B58:G58" si="8">SUM(B59:B61)</f>
        <v>0</v>
      </c>
      <c r="C58" s="83">
        <f t="shared" si="8"/>
        <v>8021860.6299999999</v>
      </c>
      <c r="D58" s="83">
        <f t="shared" si="8"/>
        <v>8021860.6299999999</v>
      </c>
      <c r="E58" s="83">
        <f t="shared" si="8"/>
        <v>5821122.3099999996</v>
      </c>
      <c r="F58" s="83">
        <f t="shared" si="8"/>
        <v>5821122.3099999996</v>
      </c>
      <c r="G58" s="83">
        <f t="shared" si="8"/>
        <v>2200738.3200000003</v>
      </c>
    </row>
    <row r="59" spans="1:8" x14ac:dyDescent="0.25">
      <c r="A59" s="85" t="s">
        <v>354</v>
      </c>
      <c r="B59" s="75">
        <v>0</v>
      </c>
      <c r="C59" s="177">
        <v>4181292.35</v>
      </c>
      <c r="D59" s="178">
        <v>4181292.35</v>
      </c>
      <c r="E59" s="177">
        <v>2612716.7599999998</v>
      </c>
      <c r="F59" s="177">
        <v>2612716.7599999998</v>
      </c>
      <c r="G59" s="178">
        <v>1568575.5900000003</v>
      </c>
    </row>
    <row r="60" spans="1:8" x14ac:dyDescent="0.25">
      <c r="A60" s="85" t="s">
        <v>355</v>
      </c>
      <c r="B60" s="75">
        <v>0</v>
      </c>
      <c r="C60" s="177">
        <v>3721747.65</v>
      </c>
      <c r="D60" s="178">
        <v>3721747.65</v>
      </c>
      <c r="E60" s="177">
        <v>3208405.55</v>
      </c>
      <c r="F60" s="177">
        <v>3208405.55</v>
      </c>
      <c r="G60" s="178">
        <v>513342.10000000009</v>
      </c>
    </row>
    <row r="61" spans="1:8" x14ac:dyDescent="0.25">
      <c r="A61" s="85" t="s">
        <v>356</v>
      </c>
      <c r="B61" s="75">
        <v>0</v>
      </c>
      <c r="C61" s="177">
        <v>118820.63</v>
      </c>
      <c r="D61" s="178">
        <v>118820.63</v>
      </c>
      <c r="E61" s="177">
        <v>0</v>
      </c>
      <c r="F61" s="177">
        <v>0</v>
      </c>
      <c r="G61" s="178">
        <v>118820.63</v>
      </c>
    </row>
    <row r="62" spans="1:8" x14ac:dyDescent="0.25">
      <c r="A62" s="84" t="s">
        <v>357</v>
      </c>
      <c r="B62" s="83">
        <f t="shared" ref="B62:G62" si="9">SUM(B63:B67,B69:B70)</f>
        <v>0</v>
      </c>
      <c r="C62" s="83">
        <f t="shared" si="9"/>
        <v>0</v>
      </c>
      <c r="D62" s="83">
        <f t="shared" si="9"/>
        <v>0</v>
      </c>
      <c r="E62" s="83">
        <f t="shared" si="9"/>
        <v>0</v>
      </c>
      <c r="F62" s="83">
        <f t="shared" si="9"/>
        <v>0</v>
      </c>
      <c r="G62" s="83">
        <f t="shared" si="9"/>
        <v>0</v>
      </c>
    </row>
    <row r="63" spans="1:8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8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0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0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0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0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0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0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0"/>
        <v>0</v>
      </c>
    </row>
    <row r="71" spans="1:7" x14ac:dyDescent="0.25">
      <c r="A71" s="84" t="s">
        <v>366</v>
      </c>
      <c r="B71" s="83">
        <f t="shared" ref="B71:G71" si="11">SUM(B72:B74)</f>
        <v>0</v>
      </c>
      <c r="C71" s="83">
        <f t="shared" si="11"/>
        <v>0</v>
      </c>
      <c r="D71" s="83">
        <f t="shared" si="11"/>
        <v>0</v>
      </c>
      <c r="E71" s="83">
        <f t="shared" si="11"/>
        <v>0</v>
      </c>
      <c r="F71" s="83">
        <f t="shared" si="11"/>
        <v>0</v>
      </c>
      <c r="G71" s="83">
        <f t="shared" si="11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2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2"/>
        <v>0</v>
      </c>
    </row>
    <row r="75" spans="1:7" x14ac:dyDescent="0.25">
      <c r="A75" s="84" t="s">
        <v>370</v>
      </c>
      <c r="B75" s="83">
        <f t="shared" ref="B75:G75" si="13">SUM(B76:B82)</f>
        <v>0</v>
      </c>
      <c r="C75" s="83">
        <f t="shared" si="13"/>
        <v>0</v>
      </c>
      <c r="D75" s="83">
        <f t="shared" si="13"/>
        <v>0</v>
      </c>
      <c r="E75" s="83">
        <f t="shared" si="13"/>
        <v>0</v>
      </c>
      <c r="F75" s="83">
        <f t="shared" si="13"/>
        <v>0</v>
      </c>
      <c r="G75" s="83">
        <f t="shared" si="13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4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4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4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4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4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4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5">SUM(B85,B93,B103,B113,B123,B133,B137,B146,B150)</f>
        <v>0</v>
      </c>
      <c r="C84" s="83">
        <f t="shared" si="15"/>
        <v>185278.95</v>
      </c>
      <c r="D84" s="83">
        <f t="shared" si="15"/>
        <v>185278.95</v>
      </c>
      <c r="E84" s="83">
        <f t="shared" si="15"/>
        <v>0</v>
      </c>
      <c r="F84" s="83">
        <f t="shared" si="15"/>
        <v>0</v>
      </c>
      <c r="G84" s="83">
        <f t="shared" si="15"/>
        <v>185278.95</v>
      </c>
    </row>
    <row r="85" spans="1:7" x14ac:dyDescent="0.25">
      <c r="A85" s="84" t="s">
        <v>305</v>
      </c>
      <c r="B85" s="83">
        <f t="shared" ref="B85:G85" si="16">SUM(B86:B92)</f>
        <v>0</v>
      </c>
      <c r="C85" s="83">
        <f t="shared" si="16"/>
        <v>0</v>
      </c>
      <c r="D85" s="83">
        <f t="shared" si="16"/>
        <v>0</v>
      </c>
      <c r="E85" s="83">
        <f t="shared" si="16"/>
        <v>0</v>
      </c>
      <c r="F85" s="83">
        <f t="shared" si="16"/>
        <v>0</v>
      </c>
      <c r="G85" s="83">
        <f t="shared" si="16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7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7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7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7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7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7"/>
        <v>0</v>
      </c>
    </row>
    <row r="93" spans="1:7" x14ac:dyDescent="0.25">
      <c r="A93" s="84" t="s">
        <v>313</v>
      </c>
      <c r="B93" s="83">
        <f t="shared" ref="B93:G93" si="18">SUM(B94:B102)</f>
        <v>0</v>
      </c>
      <c r="C93" s="83">
        <f t="shared" si="18"/>
        <v>0</v>
      </c>
      <c r="D93" s="83">
        <f t="shared" si="18"/>
        <v>0</v>
      </c>
      <c r="E93" s="83">
        <f t="shared" si="18"/>
        <v>0</v>
      </c>
      <c r="F93" s="83">
        <f t="shared" si="18"/>
        <v>0</v>
      </c>
      <c r="G93" s="83">
        <f t="shared" si="18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9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9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9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9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9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9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9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9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0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0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0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0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0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0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0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0"/>
        <v>0</v>
      </c>
    </row>
    <row r="113" spans="1:7" x14ac:dyDescent="0.25">
      <c r="A113" s="84" t="s">
        <v>333</v>
      </c>
      <c r="B113" s="83">
        <f t="shared" ref="B113:G113" si="21">SUM(B114:B122)</f>
        <v>0</v>
      </c>
      <c r="C113" s="83">
        <f t="shared" si="21"/>
        <v>0</v>
      </c>
      <c r="D113" s="83">
        <f t="shared" si="21"/>
        <v>0</v>
      </c>
      <c r="E113" s="83">
        <f t="shared" si="21"/>
        <v>0</v>
      </c>
      <c r="F113" s="83">
        <f t="shared" si="21"/>
        <v>0</v>
      </c>
      <c r="G113" s="83">
        <f t="shared" si="21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2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2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2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2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2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2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2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2"/>
        <v>0</v>
      </c>
    </row>
    <row r="123" spans="1:7" x14ac:dyDescent="0.25">
      <c r="A123" s="84" t="s">
        <v>343</v>
      </c>
      <c r="B123" s="83">
        <f t="shared" ref="B123:G123" si="23">SUM(B124:B132)</f>
        <v>0</v>
      </c>
      <c r="C123" s="83">
        <f t="shared" si="23"/>
        <v>185278.95</v>
      </c>
      <c r="D123" s="83">
        <f t="shared" si="23"/>
        <v>185278.95</v>
      </c>
      <c r="E123" s="83">
        <f t="shared" si="23"/>
        <v>0</v>
      </c>
      <c r="F123" s="83">
        <f t="shared" si="23"/>
        <v>0</v>
      </c>
      <c r="G123" s="83">
        <f t="shared" si="23"/>
        <v>185278.95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4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4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4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4"/>
        <v>0</v>
      </c>
    </row>
    <row r="129" spans="1:7" x14ac:dyDescent="0.25">
      <c r="A129" s="85" t="s">
        <v>349</v>
      </c>
      <c r="B129" s="75">
        <v>0</v>
      </c>
      <c r="C129" s="177">
        <v>185278.95</v>
      </c>
      <c r="D129" s="178">
        <v>185278.95</v>
      </c>
      <c r="E129" s="177">
        <v>0</v>
      </c>
      <c r="F129" s="177">
        <v>0</v>
      </c>
      <c r="G129" s="178">
        <v>185278.95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4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4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4"/>
        <v>0</v>
      </c>
    </row>
    <row r="133" spans="1:7" x14ac:dyDescent="0.25">
      <c r="A133" s="84" t="s">
        <v>353</v>
      </c>
      <c r="B133" s="83">
        <f t="shared" ref="B133:G133" si="25">SUM(B134:B136)</f>
        <v>0</v>
      </c>
      <c r="C133" s="83">
        <f t="shared" si="25"/>
        <v>0</v>
      </c>
      <c r="D133" s="83">
        <f t="shared" si="25"/>
        <v>0</v>
      </c>
      <c r="E133" s="83">
        <f t="shared" si="25"/>
        <v>0</v>
      </c>
      <c r="F133" s="83">
        <f t="shared" si="25"/>
        <v>0</v>
      </c>
      <c r="G133" s="83">
        <f t="shared" si="25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6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6"/>
        <v>0</v>
      </c>
    </row>
    <row r="137" spans="1:7" x14ac:dyDescent="0.25">
      <c r="A137" s="84" t="s">
        <v>357</v>
      </c>
      <c r="B137" s="83">
        <f t="shared" ref="B137:G137" si="27">SUM(B138:B142,B144:B145)</f>
        <v>0</v>
      </c>
      <c r="C137" s="83">
        <f t="shared" si="27"/>
        <v>0</v>
      </c>
      <c r="D137" s="83">
        <f t="shared" si="27"/>
        <v>0</v>
      </c>
      <c r="E137" s="83">
        <f t="shared" si="27"/>
        <v>0</v>
      </c>
      <c r="F137" s="83">
        <f t="shared" si="27"/>
        <v>0</v>
      </c>
      <c r="G137" s="83">
        <f t="shared" si="27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8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8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8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8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8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8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8"/>
        <v>0</v>
      </c>
    </row>
    <row r="146" spans="1:7" x14ac:dyDescent="0.25">
      <c r="A146" s="84" t="s">
        <v>366</v>
      </c>
      <c r="B146" s="83">
        <f t="shared" ref="B146:G146" si="29">SUM(B147:B149)</f>
        <v>0</v>
      </c>
      <c r="C146" s="83">
        <f t="shared" si="29"/>
        <v>0</v>
      </c>
      <c r="D146" s="83">
        <f t="shared" si="29"/>
        <v>0</v>
      </c>
      <c r="E146" s="83">
        <f t="shared" si="29"/>
        <v>0</v>
      </c>
      <c r="F146" s="83">
        <f t="shared" si="29"/>
        <v>0</v>
      </c>
      <c r="G146" s="83">
        <f t="shared" si="29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0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0"/>
        <v>0</v>
      </c>
    </row>
    <row r="150" spans="1:7" x14ac:dyDescent="0.25">
      <c r="A150" s="84" t="s">
        <v>370</v>
      </c>
      <c r="B150" s="83">
        <f t="shared" ref="B150:G150" si="31">SUM(B151:B157)</f>
        <v>0</v>
      </c>
      <c r="C150" s="83">
        <f t="shared" si="31"/>
        <v>0</v>
      </c>
      <c r="D150" s="83">
        <f t="shared" si="31"/>
        <v>0</v>
      </c>
      <c r="E150" s="83">
        <f t="shared" si="31"/>
        <v>0</v>
      </c>
      <c r="F150" s="83">
        <f t="shared" si="31"/>
        <v>0</v>
      </c>
      <c r="G150" s="83">
        <f t="shared" si="31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2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2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2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2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2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2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3">B9+B84</f>
        <v>55011483.000000007</v>
      </c>
      <c r="C159" s="90">
        <f t="shared" si="33"/>
        <v>21022152.41</v>
      </c>
      <c r="D159" s="90">
        <f t="shared" si="33"/>
        <v>76033635.409999996</v>
      </c>
      <c r="E159" s="90">
        <f t="shared" si="33"/>
        <v>55658223.609999999</v>
      </c>
      <c r="F159" s="90">
        <f t="shared" si="33"/>
        <v>55630245.269999996</v>
      </c>
      <c r="G159" s="90">
        <f t="shared" si="33"/>
        <v>20375411.799999997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9:G39 B38:F38 B50:G51 B48:F48 B59:B61 B58:F58 B63:G70 B62:F62 B71:F92 B94:F128 B93:C93 E93:F93 B41:G47 B40 G40 B53:G53 B52 B55:G57 B130:F159 B129" unlockedFormula="1"/>
    <ignoredError sqref="G18 G28 G38 G48 G58 G62 G71:G128 G130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22" sqref="A2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49" t="s">
        <v>380</v>
      </c>
      <c r="B1" s="150"/>
      <c r="C1" s="150"/>
      <c r="D1" s="150"/>
      <c r="E1" s="150"/>
      <c r="F1" s="150"/>
      <c r="G1" s="151"/>
    </row>
    <row r="2" spans="1:7" ht="15" customHeight="1" x14ac:dyDescent="0.25">
      <c r="A2" s="110" t="str">
        <f>'Formato 1'!A2</f>
        <v xml:space="preserve"> Junta Municipal de Agua Potable y Alcantarillado de Acámbaro,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al 31 de Diciembre de 2023 y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44" t="s">
        <v>4</v>
      </c>
      <c r="B7" s="146" t="s">
        <v>298</v>
      </c>
      <c r="C7" s="146"/>
      <c r="D7" s="146"/>
      <c r="E7" s="146"/>
      <c r="F7" s="146"/>
      <c r="G7" s="148" t="s">
        <v>299</v>
      </c>
    </row>
    <row r="8" spans="1:7" ht="30" x14ac:dyDescent="0.25">
      <c r="A8" s="14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47"/>
    </row>
    <row r="9" spans="1:7" ht="15.75" customHeight="1" x14ac:dyDescent="0.25">
      <c r="A9" s="26" t="s">
        <v>382</v>
      </c>
      <c r="B9" s="30">
        <f>SUM(B10:B19)</f>
        <v>55011483</v>
      </c>
      <c r="C9" s="30">
        <f t="shared" ref="C9:G9" si="0">SUM(C10:C19)</f>
        <v>20836873.459999997</v>
      </c>
      <c r="D9" s="30">
        <f t="shared" si="0"/>
        <v>75848356.460000008</v>
      </c>
      <c r="E9" s="30">
        <f t="shared" si="0"/>
        <v>55658223.609999999</v>
      </c>
      <c r="F9" s="30">
        <f t="shared" si="0"/>
        <v>55630245.270000003</v>
      </c>
      <c r="G9" s="30">
        <f t="shared" si="0"/>
        <v>20190132.850000001</v>
      </c>
    </row>
    <row r="10" spans="1:7" x14ac:dyDescent="0.25">
      <c r="A10" s="180" t="s">
        <v>566</v>
      </c>
      <c r="B10" s="181">
        <v>2468519.0499999998</v>
      </c>
      <c r="C10" s="181">
        <v>-350352.6</v>
      </c>
      <c r="D10" s="182">
        <v>2118166.4499999997</v>
      </c>
      <c r="E10" s="181">
        <v>1339749.33</v>
      </c>
      <c r="F10" s="181">
        <v>1342306.18</v>
      </c>
      <c r="G10" s="182">
        <v>778417.11999999965</v>
      </c>
    </row>
    <row r="11" spans="1:7" x14ac:dyDescent="0.25">
      <c r="A11" s="180" t="s">
        <v>567</v>
      </c>
      <c r="B11" s="181">
        <v>1162175.52</v>
      </c>
      <c r="C11" s="181">
        <v>-94821.8</v>
      </c>
      <c r="D11" s="182">
        <v>1067353.72</v>
      </c>
      <c r="E11" s="181">
        <v>702734.05</v>
      </c>
      <c r="F11" s="181">
        <v>702734.05</v>
      </c>
      <c r="G11" s="182">
        <v>364619.66999999993</v>
      </c>
    </row>
    <row r="12" spans="1:7" x14ac:dyDescent="0.25">
      <c r="A12" s="180" t="s">
        <v>568</v>
      </c>
      <c r="B12" s="181">
        <v>6257497.3799999999</v>
      </c>
      <c r="C12" s="181">
        <v>7547627.5899999999</v>
      </c>
      <c r="D12" s="182">
        <v>13805124.969999999</v>
      </c>
      <c r="E12" s="181">
        <v>10880460.939999999</v>
      </c>
      <c r="F12" s="181">
        <v>10931506.560000001</v>
      </c>
      <c r="G12" s="182">
        <v>2924664.0299999993</v>
      </c>
    </row>
    <row r="13" spans="1:7" x14ac:dyDescent="0.25">
      <c r="A13" s="180" t="s">
        <v>569</v>
      </c>
      <c r="B13" s="181">
        <v>6704418.8799999999</v>
      </c>
      <c r="C13" s="181">
        <v>428627.6</v>
      </c>
      <c r="D13" s="182">
        <v>7133046.4799999995</v>
      </c>
      <c r="E13" s="181">
        <v>4612531.68</v>
      </c>
      <c r="F13" s="181">
        <v>4607728.9400000004</v>
      </c>
      <c r="G13" s="182">
        <v>2520514.7999999998</v>
      </c>
    </row>
    <row r="14" spans="1:7" x14ac:dyDescent="0.25">
      <c r="A14" s="180" t="s">
        <v>570</v>
      </c>
      <c r="B14" s="181">
        <v>1969070.31</v>
      </c>
      <c r="C14" s="181">
        <v>-47500</v>
      </c>
      <c r="D14" s="182">
        <v>1921570.31</v>
      </c>
      <c r="E14" s="181">
        <v>1168046.6599999999</v>
      </c>
      <c r="F14" s="181">
        <v>1168425.1599999999</v>
      </c>
      <c r="G14" s="182">
        <v>753523.65000000014</v>
      </c>
    </row>
    <row r="15" spans="1:7" x14ac:dyDescent="0.25">
      <c r="A15" s="180" t="s">
        <v>571</v>
      </c>
      <c r="B15" s="181">
        <v>1854303.22</v>
      </c>
      <c r="C15" s="181">
        <v>9906862.9700000007</v>
      </c>
      <c r="D15" s="182">
        <v>11761166.190000001</v>
      </c>
      <c r="E15" s="181">
        <v>7629189.3099999996</v>
      </c>
      <c r="F15" s="181">
        <v>7629189.3099999996</v>
      </c>
      <c r="G15" s="182">
        <v>4131976.8800000018</v>
      </c>
    </row>
    <row r="16" spans="1:7" x14ac:dyDescent="0.25">
      <c r="A16" s="180" t="s">
        <v>572</v>
      </c>
      <c r="B16" s="181">
        <v>1059151.6599999999</v>
      </c>
      <c r="C16" s="181">
        <v>-106278.9</v>
      </c>
      <c r="D16" s="182">
        <v>952872.75999999989</v>
      </c>
      <c r="E16" s="181">
        <v>589118.28</v>
      </c>
      <c r="F16" s="181">
        <v>587290.68999999994</v>
      </c>
      <c r="G16" s="182">
        <v>363754.47999999986</v>
      </c>
    </row>
    <row r="17" spans="1:7" x14ac:dyDescent="0.25">
      <c r="A17" s="180" t="s">
        <v>573</v>
      </c>
      <c r="B17" s="181">
        <v>15539895.390000001</v>
      </c>
      <c r="C17" s="181">
        <v>2031243.86</v>
      </c>
      <c r="D17" s="182">
        <v>17571139.25</v>
      </c>
      <c r="E17" s="181">
        <v>14048985.35</v>
      </c>
      <c r="F17" s="181">
        <v>14033762.92</v>
      </c>
      <c r="G17" s="182">
        <v>3522153.9000000004</v>
      </c>
    </row>
    <row r="18" spans="1:7" x14ac:dyDescent="0.25">
      <c r="A18" s="180" t="s">
        <v>574</v>
      </c>
      <c r="B18" s="181">
        <v>2401466.36</v>
      </c>
      <c r="C18" s="181">
        <v>1291570</v>
      </c>
      <c r="D18" s="182">
        <v>3693036.36</v>
      </c>
      <c r="E18" s="181">
        <v>2381007.0299999998</v>
      </c>
      <c r="F18" s="181">
        <v>2380557.0299999998</v>
      </c>
      <c r="G18" s="182">
        <v>1312029.33</v>
      </c>
    </row>
    <row r="19" spans="1:7" x14ac:dyDescent="0.25">
      <c r="A19" s="180" t="s">
        <v>575</v>
      </c>
      <c r="B19" s="181">
        <v>15594985.23</v>
      </c>
      <c r="C19" s="181">
        <v>229894.74</v>
      </c>
      <c r="D19" s="182">
        <v>15824879.970000001</v>
      </c>
      <c r="E19" s="181">
        <v>12306400.98</v>
      </c>
      <c r="F19" s="181">
        <v>12246744.43</v>
      </c>
      <c r="G19" s="182">
        <v>3518478.99</v>
      </c>
    </row>
    <row r="20" spans="1:7" x14ac:dyDescent="0.25">
      <c r="A20" s="31" t="s">
        <v>150</v>
      </c>
      <c r="B20" s="49"/>
      <c r="C20" s="49"/>
      <c r="D20" s="49"/>
      <c r="E20" s="49"/>
      <c r="F20" s="49"/>
      <c r="G20" s="49"/>
    </row>
    <row r="21" spans="1:7" x14ac:dyDescent="0.25">
      <c r="A21" s="3" t="s">
        <v>390</v>
      </c>
      <c r="B21" s="4">
        <f>SUM(B22:B29)</f>
        <v>0</v>
      </c>
      <c r="C21" s="4">
        <f t="shared" ref="C21:G21" si="1">SUM(C22:C29)</f>
        <v>185278.95</v>
      </c>
      <c r="D21" s="4">
        <f t="shared" si="1"/>
        <v>185278.95</v>
      </c>
      <c r="E21" s="4">
        <f t="shared" si="1"/>
        <v>0</v>
      </c>
      <c r="F21" s="4">
        <f t="shared" si="1"/>
        <v>0</v>
      </c>
      <c r="G21" s="4">
        <f t="shared" si="1"/>
        <v>185278.95</v>
      </c>
    </row>
    <row r="22" spans="1:7" x14ac:dyDescent="0.25">
      <c r="A22" s="180" t="s">
        <v>574</v>
      </c>
      <c r="B22" s="75">
        <v>0</v>
      </c>
      <c r="C22" s="181">
        <v>185278.95</v>
      </c>
      <c r="D22" s="182">
        <v>185278.95</v>
      </c>
      <c r="E22" s="181">
        <v>0</v>
      </c>
      <c r="F22" s="181">
        <v>0</v>
      </c>
      <c r="G22" s="182">
        <v>185278.95</v>
      </c>
    </row>
    <row r="23" spans="1:7" x14ac:dyDescent="0.25">
      <c r="A23" s="63" t="s">
        <v>383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384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385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387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63" t="s">
        <v>388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63" t="s">
        <v>389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31" t="s">
        <v>150</v>
      </c>
      <c r="B30" s="49"/>
      <c r="C30" s="49"/>
      <c r="D30" s="49"/>
      <c r="E30" s="49"/>
      <c r="F30" s="49"/>
      <c r="G30" s="49"/>
    </row>
    <row r="31" spans="1:7" x14ac:dyDescent="0.25">
      <c r="A31" s="3" t="s">
        <v>379</v>
      </c>
      <c r="B31" s="4">
        <f>SUM(B21,B9)</f>
        <v>55011483</v>
      </c>
      <c r="C31" s="4">
        <f t="shared" ref="C31:G31" si="2">SUM(C21,C9)</f>
        <v>21022152.409999996</v>
      </c>
      <c r="D31" s="4">
        <f t="shared" si="2"/>
        <v>76033635.410000011</v>
      </c>
      <c r="E31" s="4">
        <f t="shared" si="2"/>
        <v>55658223.609999999</v>
      </c>
      <c r="F31" s="4">
        <f t="shared" si="2"/>
        <v>55630245.270000003</v>
      </c>
      <c r="G31" s="4">
        <f t="shared" si="2"/>
        <v>20375411.800000001</v>
      </c>
    </row>
    <row r="32" spans="1:7" x14ac:dyDescent="0.25">
      <c r="A32" s="55"/>
      <c r="B32" s="55"/>
      <c r="C32" s="55"/>
      <c r="D32" s="55"/>
      <c r="E32" s="55"/>
      <c r="F32" s="55"/>
      <c r="G32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0:G21 B9:G9 B30:G3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G21 B9:G9 B23:G31 B2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6" zoomScale="75" zoomScaleNormal="75" workbookViewId="0">
      <selection activeCell="C55" sqref="C55:G5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5" t="s">
        <v>391</v>
      </c>
      <c r="B1" s="156"/>
      <c r="C1" s="156"/>
      <c r="D1" s="156"/>
      <c r="E1" s="156"/>
      <c r="F1" s="156"/>
      <c r="G1" s="156"/>
    </row>
    <row r="2" spans="1:7" x14ac:dyDescent="0.25">
      <c r="A2" s="110" t="str">
        <f>'Formato 1'!A2</f>
        <v xml:space="preserve"> Junta Municipal de Agua Potable y Alcantarillado de Acámbaro,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392</v>
      </c>
      <c r="B3" s="114"/>
      <c r="C3" s="114"/>
      <c r="D3" s="114"/>
      <c r="E3" s="114"/>
      <c r="F3" s="114"/>
      <c r="G3" s="115"/>
    </row>
    <row r="4" spans="1:7" x14ac:dyDescent="0.25">
      <c r="A4" s="113" t="s">
        <v>393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al 31 de Diciembre de 2023 y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44" t="s">
        <v>4</v>
      </c>
      <c r="B7" s="152" t="s">
        <v>298</v>
      </c>
      <c r="C7" s="153"/>
      <c r="D7" s="153"/>
      <c r="E7" s="153"/>
      <c r="F7" s="154"/>
      <c r="G7" s="148" t="s">
        <v>394</v>
      </c>
    </row>
    <row r="8" spans="1:7" ht="30" x14ac:dyDescent="0.25">
      <c r="A8" s="145"/>
      <c r="B8" s="25" t="s">
        <v>300</v>
      </c>
      <c r="C8" s="7" t="s">
        <v>395</v>
      </c>
      <c r="D8" s="25" t="s">
        <v>302</v>
      </c>
      <c r="E8" s="25" t="s">
        <v>186</v>
      </c>
      <c r="F8" s="32" t="s">
        <v>203</v>
      </c>
      <c r="G8" s="147"/>
    </row>
    <row r="9" spans="1:7" ht="16.5" customHeight="1" x14ac:dyDescent="0.25">
      <c r="A9" s="26" t="s">
        <v>396</v>
      </c>
      <c r="B9" s="30">
        <f>SUM(B10,B19,B27,B37)</f>
        <v>55011483</v>
      </c>
      <c r="C9" s="30">
        <f t="shared" ref="C9:G9" si="0">SUM(C10,C19,C27,C37)</f>
        <v>20836873.460000001</v>
      </c>
      <c r="D9" s="30">
        <f t="shared" si="0"/>
        <v>75848356.460000008</v>
      </c>
      <c r="E9" s="30">
        <f t="shared" si="0"/>
        <v>55658223.609999999</v>
      </c>
      <c r="F9" s="30">
        <f t="shared" si="0"/>
        <v>55630245.270000003</v>
      </c>
      <c r="G9" s="30">
        <f t="shared" si="0"/>
        <v>20190132.850000009</v>
      </c>
    </row>
    <row r="10" spans="1:7" ht="15" customHeight="1" x14ac:dyDescent="0.25">
      <c r="A10" s="58" t="s">
        <v>397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398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399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400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402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403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404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405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406</v>
      </c>
      <c r="B19" s="47">
        <f>SUM(B20:B26)</f>
        <v>55011483</v>
      </c>
      <c r="C19" s="47">
        <f t="shared" ref="C19:G19" si="2">SUM(C20:C26)</f>
        <v>20836873.460000001</v>
      </c>
      <c r="D19" s="47">
        <f t="shared" si="2"/>
        <v>75848356.460000008</v>
      </c>
      <c r="E19" s="47">
        <f t="shared" si="2"/>
        <v>55658223.609999999</v>
      </c>
      <c r="F19" s="47">
        <f t="shared" si="2"/>
        <v>55630245.270000003</v>
      </c>
      <c r="G19" s="47">
        <f t="shared" si="2"/>
        <v>20190132.850000009</v>
      </c>
    </row>
    <row r="20" spans="1:7" x14ac:dyDescent="0.25">
      <c r="A20" s="77" t="s">
        <v>407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408</v>
      </c>
      <c r="B21" s="183">
        <v>55011483</v>
      </c>
      <c r="C21" s="183">
        <v>20836873.460000001</v>
      </c>
      <c r="D21" s="184">
        <v>75848356.460000008</v>
      </c>
      <c r="E21" s="183">
        <v>55658223.609999999</v>
      </c>
      <c r="F21" s="183">
        <v>55630245.270000003</v>
      </c>
      <c r="G21" s="184">
        <v>20190132.850000009</v>
      </c>
    </row>
    <row r="22" spans="1:7" x14ac:dyDescent="0.25">
      <c r="A22" s="77" t="s">
        <v>409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410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411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412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413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414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415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416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417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418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419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420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421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422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423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424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425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426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427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428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429</v>
      </c>
      <c r="B43" s="4">
        <f>SUM(B44,B53,B61,B71)</f>
        <v>0</v>
      </c>
      <c r="C43" s="4">
        <f t="shared" ref="C43:G43" si="5">SUM(C44,C53,C61,C71)</f>
        <v>185278.95</v>
      </c>
      <c r="D43" s="4">
        <f t="shared" si="5"/>
        <v>185278.95</v>
      </c>
      <c r="E43" s="4">
        <f t="shared" si="5"/>
        <v>0</v>
      </c>
      <c r="F43" s="4">
        <f t="shared" si="5"/>
        <v>0</v>
      </c>
      <c r="G43" s="4">
        <f t="shared" si="5"/>
        <v>185278.95</v>
      </c>
    </row>
    <row r="44" spans="1:7" x14ac:dyDescent="0.25">
      <c r="A44" s="58" t="s">
        <v>397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398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399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406</v>
      </c>
      <c r="B53" s="47">
        <f>SUM(B54:B60)</f>
        <v>0</v>
      </c>
      <c r="C53" s="47">
        <f t="shared" ref="C53:G53" si="7">SUM(C54:C60)</f>
        <v>185278.95</v>
      </c>
      <c r="D53" s="47">
        <f t="shared" si="7"/>
        <v>185278.95</v>
      </c>
      <c r="E53" s="47">
        <f t="shared" si="7"/>
        <v>0</v>
      </c>
      <c r="F53" s="47">
        <f t="shared" si="7"/>
        <v>0</v>
      </c>
      <c r="G53" s="47">
        <f t="shared" si="7"/>
        <v>185278.95</v>
      </c>
    </row>
    <row r="54" spans="1:7" x14ac:dyDescent="0.25">
      <c r="A54" s="80" t="s">
        <v>407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408</v>
      </c>
      <c r="B55" s="47">
        <v>0</v>
      </c>
      <c r="C55" s="183">
        <v>185278.95</v>
      </c>
      <c r="D55" s="184">
        <v>185278.95</v>
      </c>
      <c r="E55" s="183">
        <v>0</v>
      </c>
      <c r="F55" s="183">
        <v>0</v>
      </c>
      <c r="G55" s="184">
        <v>185278.95</v>
      </c>
    </row>
    <row r="56" spans="1:7" x14ac:dyDescent="0.25">
      <c r="A56" s="80" t="s">
        <v>409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412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414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417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418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419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420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421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422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423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424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425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426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427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428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55011483</v>
      </c>
      <c r="C77" s="4">
        <f t="shared" ref="C77:G77" si="10">C43+C9</f>
        <v>21022152.41</v>
      </c>
      <c r="D77" s="4">
        <f t="shared" si="10"/>
        <v>76033635.410000011</v>
      </c>
      <c r="E77" s="4">
        <f t="shared" si="10"/>
        <v>55658223.609999999</v>
      </c>
      <c r="F77" s="4">
        <f t="shared" si="10"/>
        <v>55630245.270000003</v>
      </c>
      <c r="G77" s="4">
        <f t="shared" si="10"/>
        <v>20375411.800000008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54 B56:G77 B55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49" t="s">
        <v>430</v>
      </c>
      <c r="B1" s="141"/>
      <c r="C1" s="141"/>
      <c r="D1" s="141"/>
      <c r="E1" s="141"/>
      <c r="F1" s="141"/>
      <c r="G1" s="142"/>
    </row>
    <row r="2" spans="1:7" x14ac:dyDescent="0.25">
      <c r="A2" s="110" t="str">
        <f>'Formato 1'!A2</f>
        <v xml:space="preserve"> Junta Municipal de Agua Potable y Alcantarillado de Acámbaro,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431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al 31 de Diciembre de 2023 y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44" t="s">
        <v>432</v>
      </c>
      <c r="B7" s="147" t="s">
        <v>298</v>
      </c>
      <c r="C7" s="147"/>
      <c r="D7" s="147"/>
      <c r="E7" s="147"/>
      <c r="F7" s="147"/>
      <c r="G7" s="147" t="s">
        <v>299</v>
      </c>
    </row>
    <row r="8" spans="1:7" ht="30" x14ac:dyDescent="0.25">
      <c r="A8" s="145"/>
      <c r="B8" s="7" t="s">
        <v>300</v>
      </c>
      <c r="C8" s="33" t="s">
        <v>395</v>
      </c>
      <c r="D8" s="33" t="s">
        <v>231</v>
      </c>
      <c r="E8" s="33" t="s">
        <v>186</v>
      </c>
      <c r="F8" s="33" t="s">
        <v>203</v>
      </c>
      <c r="G8" s="157"/>
    </row>
    <row r="9" spans="1:7" ht="15.75" customHeight="1" x14ac:dyDescent="0.25">
      <c r="A9" s="26" t="s">
        <v>433</v>
      </c>
      <c r="B9" s="119">
        <f>SUM(B10,B11,B12,B15,B16,B19)</f>
        <v>32404273.98</v>
      </c>
      <c r="C9" s="119">
        <f t="shared" ref="C9:G9" si="0">SUM(C10,C11,C12,C15,C16,C19)</f>
        <v>781766.46</v>
      </c>
      <c r="D9" s="119">
        <f t="shared" si="0"/>
        <v>33186040.440000001</v>
      </c>
      <c r="E9" s="119">
        <f t="shared" si="0"/>
        <v>22858589.890000001</v>
      </c>
      <c r="F9" s="119">
        <f t="shared" si="0"/>
        <v>22967823.899999999</v>
      </c>
      <c r="G9" s="119">
        <f t="shared" si="0"/>
        <v>10327450.550000001</v>
      </c>
    </row>
    <row r="10" spans="1:7" x14ac:dyDescent="0.25">
      <c r="A10" s="58" t="s">
        <v>434</v>
      </c>
      <c r="B10" s="185">
        <v>32404273.98</v>
      </c>
      <c r="C10" s="185">
        <v>781766.46</v>
      </c>
      <c r="D10" s="186">
        <v>33186040.440000001</v>
      </c>
      <c r="E10" s="185">
        <v>22858589.890000001</v>
      </c>
      <c r="F10" s="185">
        <v>22967823.899999999</v>
      </c>
      <c r="G10" s="186">
        <v>10327450.550000001</v>
      </c>
    </row>
    <row r="11" spans="1:7" ht="15.75" customHeight="1" x14ac:dyDescent="0.25">
      <c r="A11" s="58" t="s">
        <v>435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436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437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438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439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440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441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442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444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436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439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440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442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443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445</v>
      </c>
      <c r="B33" s="119">
        <f>B21+B9</f>
        <v>32404273.98</v>
      </c>
      <c r="C33" s="119">
        <f t="shared" ref="C33:G33" si="8">C21+C9</f>
        <v>781766.46</v>
      </c>
      <c r="D33" s="119">
        <f t="shared" si="8"/>
        <v>33186040.440000001</v>
      </c>
      <c r="E33" s="119">
        <f t="shared" si="8"/>
        <v>22858589.890000001</v>
      </c>
      <c r="F33" s="119">
        <f t="shared" si="8"/>
        <v>22967823.899999999</v>
      </c>
      <c r="G33" s="119">
        <f t="shared" si="8"/>
        <v>10327450.550000001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0c865bf4-0f22-4e4d-b041-7b0c1657e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Judy</cp:lastModifiedBy>
  <cp:revision/>
  <cp:lastPrinted>2024-03-20T14:35:03Z</cp:lastPrinted>
  <dcterms:created xsi:type="dcterms:W3CDTF">2023-03-16T22:14:51Z</dcterms:created>
  <dcterms:modified xsi:type="dcterms:W3CDTF">2024-10-30T17:31:34Z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